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A:\BHSshare\decisionsupport\ODS Data Services Team\MHSA Public Reporting System (SB126)\MH\PRS SB126 Second Half of FY22\"/>
    </mc:Choice>
  </mc:AlternateContent>
  <xr:revisionPtr revIDLastSave="0" documentId="8_{D54CAF79-4127-4F3E-A147-4039090E7961}" xr6:coauthVersionLast="47" xr6:coauthVersionMax="47" xr10:uidLastSave="{00000000-0000-0000-0000-000000000000}"/>
  <bookViews>
    <workbookView xWindow="-120" yWindow="-120" windowWidth="29040" windowHeight="15840" tabRatio="942" firstSheet="1" activeTab="1" xr2:uid="{00000000-000D-0000-FFFF-FFFF00000000}"/>
  </bookViews>
  <sheets>
    <sheet name="AE.AMH Depression Response %" sheetId="194" state="hidden" r:id="rId1"/>
    <sheet name="Table of Contents" sheetId="177" r:id="rId2"/>
    <sheet name="AF. AMH Criminal Justice Out %" sheetId="198" state="hidden" r:id="rId3"/>
    <sheet name="AG.AMH High Need Adults %" sheetId="196" state="hidden" r:id="rId4"/>
    <sheet name="AB. Hosp 7 Day FTF Flw Up Encr%" sheetId="187" state="hidden" r:id="rId5"/>
    <sheet name="HiddenCenter" sheetId="174" state="hidden" r:id="rId6"/>
    <sheet name="MH Measure Summary" sheetId="79" r:id="rId7"/>
    <sheet name="MH Measure by Center" sheetId="2" r:id="rId8"/>
    <sheet name="AA.CMH Retention of Justice %" sheetId="185" state="hidden" r:id="rId9"/>
    <sheet name="B.Service Target Adult %" sheetId="107" state="hidden" r:id="rId10"/>
    <sheet name="C.Counseling Target %" sheetId="125" state="hidden" r:id="rId11"/>
    <sheet name="D.ACT Target %" sheetId="127" state="hidden" r:id="rId12"/>
    <sheet name="E.Service Target Child %" sheetId="149" state="hidden" r:id="rId13"/>
    <sheet name="F.Fam Par Sup Trgt LOC=2&amp;3&amp;4&amp;YC" sheetId="165" state="hidden" r:id="rId14"/>
    <sheet name="G.Community Tenure %" sheetId="143" state="hidden" r:id="rId15"/>
    <sheet name="H.Adult Improvement %" sheetId="145" state="hidden" r:id="rId16"/>
    <sheet name="I.Adult Monthly Serv Provision%" sheetId="147" state="hidden" r:id="rId17"/>
    <sheet name="J.Employment Improvement %" sheetId="139" state="hidden" r:id="rId18"/>
    <sheet name="K.Residential Stability %" sheetId="117" state="hidden" r:id="rId19"/>
    <sheet name="L.Education_Volunteer_Strength%" sheetId="113" state="hidden" r:id="rId20"/>
    <sheet name="P.AdultLifeDomainFunctioning" sheetId="112" state="hidden" r:id="rId21"/>
    <sheet name="M.Hospitalization %" sheetId="129" state="hidden" r:id="rId22"/>
    <sheet name="N.Effective Crisis Response %" sheetId="133" state="hidden" r:id="rId23"/>
    <sheet name="O.Frequent Admissions %" sheetId="135" state="hidden" r:id="rId24"/>
    <sheet name="P.Access to Crisis Res Serv %" sheetId="137" state="hidden" r:id="rId25"/>
    <sheet name="Q.Jail Diversion %" sheetId="131" state="hidden" r:id="rId26"/>
    <sheet name="R.Juvenile Justice Avoidance%" sheetId="167" state="hidden" r:id="rId27"/>
    <sheet name="S.Improvement Measure Child%" sheetId="171" state="hidden" r:id="rId28"/>
    <sheet name="T.ChldYouthMnthlySerProvision%" sheetId="173" state="hidden" r:id="rId29"/>
    <sheet name="U.Child and Youth School %" sheetId="157" state="hidden" r:id="rId30"/>
    <sheet name="V.Family and Living Situation%" sheetId="159" state="hidden" r:id="rId31"/>
    <sheet name="AE.Community Support Plan" sheetId="57" state="hidden" r:id="rId32"/>
    <sheet name="W.Follow-Up Within 7D Face-t" sheetId="62" state="hidden" r:id="rId33"/>
    <sheet name="X.Long-Term Svs &amp; Supports %" sheetId="175" state="hidden" r:id="rId34"/>
    <sheet name="Y.Community Linkage %" sheetId="68" state="hidden" r:id="rId35"/>
    <sheet name="Z.Crisis FollowUp Within 30D%" sheetId="70" state="hidden" r:id="rId36"/>
    <sheet name="Calculation" sheetId="80" r:id="rId37"/>
    <sheet name="Glossary" sheetId="178" r:id="rId38"/>
    <sheet name="B.Service Target Adult" sheetId="3" state="hidden" r:id="rId39"/>
    <sheet name="C.CounselingTarget" sheetId="124" state="hidden" r:id="rId40"/>
    <sheet name="D.ACTTarget" sheetId="126" state="hidden" r:id="rId41"/>
    <sheet name="E.Service Target Child" sheetId="148" state="hidden" r:id="rId42"/>
    <sheet name="F.Faml Par Sup Targ Loc234YC" sheetId="164" state="hidden" r:id="rId43"/>
    <sheet name="G.Community Tenure" sheetId="142" state="hidden" r:id="rId44"/>
    <sheet name="H.Adult Improvement" sheetId="144" state="hidden" r:id="rId45"/>
    <sheet name="I.AMH Monthly Service Provision" sheetId="146" state="hidden" r:id="rId46"/>
    <sheet name="J.Employment Improvement" sheetId="138" state="hidden" r:id="rId47"/>
    <sheet name="K.Residential Stability" sheetId="9" state="hidden" r:id="rId48"/>
    <sheet name="L.EducationalorVolunteeringStre" sheetId="114" state="hidden" r:id="rId49"/>
    <sheet name="M.Hospitalization" sheetId="128" state="hidden" r:id="rId50"/>
    <sheet name="N.Effective Crisis Response" sheetId="132" state="hidden" r:id="rId51"/>
    <sheet name="O.Frequent Admissions" sheetId="134" state="hidden" r:id="rId52"/>
    <sheet name="P.Access to Crisis Res Serv" sheetId="136" state="hidden" r:id="rId53"/>
    <sheet name="Q.Jail Diversion" sheetId="130" state="hidden" r:id="rId54"/>
    <sheet name="R.Juve Justice Avoidance" sheetId="166" state="hidden" r:id="rId55"/>
    <sheet name="S.Improvement Measure Child" sheetId="170" state="hidden" r:id="rId56"/>
    <sheet name="T.ChildMonthlyService Provision" sheetId="172" state="hidden" r:id="rId57"/>
    <sheet name="U.School" sheetId="156" state="hidden" r:id="rId58"/>
    <sheet name="V.Family and Living Situation" sheetId="158" state="hidden" r:id="rId59"/>
    <sheet name="W.Follow-Up Within 7D Fc2Fc" sheetId="61" state="hidden" r:id="rId60"/>
    <sheet name="X.Longterm Svs &amp; Supports" sheetId="176" state="hidden" r:id="rId61"/>
    <sheet name="Y.Community Linkage" sheetId="67" state="hidden" r:id="rId62"/>
    <sheet name="Z.Crisis Follow-Up Within 30" sheetId="69" state="hidden" r:id="rId63"/>
    <sheet name="AA.CMH Retention of Justice" sheetId="184" state="hidden" r:id="rId64"/>
    <sheet name="AB.Hosp 7 Day FTF Flw Up Encr" sheetId="186" state="hidden" r:id="rId65"/>
    <sheet name="AD.AMH Retention of Justice-In%" sheetId="191" state="hidden" r:id="rId66"/>
    <sheet name="AC.AMH Retention High-Needed Ad" sheetId="188" state="hidden" r:id="rId67"/>
    <sheet name="AD.AMH Retention of Justice-Inv" sheetId="190" state="hidden" r:id="rId68"/>
    <sheet name="AE.AMH Depression Response" sheetId="192" state="hidden" r:id="rId69"/>
    <sheet name="AF. AMH Criminal Justice Outcom" sheetId="197" state="hidden" r:id="rId70"/>
    <sheet name="AG.AMH High Need Adults" sheetId="195" state="hidden" r:id="rId71"/>
    <sheet name="AC.AMH Retention High-Needed %" sheetId="189" state="hidden" r:id="rId72"/>
  </sheets>
  <definedNames>
    <definedName name="_xlnm._FilterDatabase" localSheetId="63" hidden="1">'AA.CMH Retention of Justice'!$A$1:$B$1</definedName>
    <definedName name="_xlnm._FilterDatabase" localSheetId="64" hidden="1">'AB.Hosp 7 Day FTF Flw Up Encr'!$A$5:$B$5</definedName>
    <definedName name="_xlnm._FilterDatabase" localSheetId="66" hidden="1">'AC.AMH Retention High-Needed Ad'!$A$1:$B$1</definedName>
    <definedName name="_xlnm._FilterDatabase" localSheetId="67" hidden="1">'AD.AMH Retention of Justice-Inv'!$A$4:$B$4</definedName>
    <definedName name="_xlnm._FilterDatabase" localSheetId="68" hidden="1">'AE.AMH Depression Response'!$A$1:$B$1</definedName>
    <definedName name="_xlnm._FilterDatabase" localSheetId="31" hidden="1">'AE.Community Support Plan'!$A$1:$D$34</definedName>
    <definedName name="_xlnm._FilterDatabase" localSheetId="69" hidden="1">'AF. AMH Criminal Justice Outcom'!$A$2:$B$2</definedName>
    <definedName name="_xlnm._FilterDatabase" localSheetId="70" hidden="1">'AG.AMH High Need Adults'!$A$3:$B$3</definedName>
    <definedName name="_xlnm._FilterDatabase" localSheetId="38" hidden="1">'B.Service Target Adult'!$A$2:$B$37</definedName>
    <definedName name="_xlnm._FilterDatabase" localSheetId="39" hidden="1">'C.CounselingTarget'!$A$2:$B$2</definedName>
    <definedName name="_xlnm._FilterDatabase" localSheetId="40" hidden="1">D.ACTTarget!$A$2:$B$2</definedName>
    <definedName name="_xlnm._FilterDatabase" localSheetId="41" hidden="1">'E.Service Target Child'!$A$2:$B$35</definedName>
    <definedName name="_xlnm._FilterDatabase" localSheetId="42" hidden="1">'F.Faml Par Sup Targ Loc234YC'!$A$2:$B$2</definedName>
    <definedName name="_xlnm._FilterDatabase" localSheetId="44" hidden="1">'H.Adult Improvement'!$A$2:$B$35</definedName>
    <definedName name="_xlnm._FilterDatabase" localSheetId="45" hidden="1">'I.AMH Monthly Service Provision'!$A$2:$B$35</definedName>
    <definedName name="_xlnm._FilterDatabase" localSheetId="46" hidden="1">'J.Employment Improvement'!$A$2:$B$2</definedName>
    <definedName name="_xlnm._FilterDatabase" localSheetId="47" hidden="1">'K.Residential Stability'!$A$2:$B$37</definedName>
    <definedName name="_xlnm._FilterDatabase" localSheetId="48" hidden="1">L.EducationalorVolunteeringStre!$A$3:$B$39</definedName>
    <definedName name="_xlnm._FilterDatabase" localSheetId="49" hidden="1">M.Hospitalization!$A$2:$B$2</definedName>
    <definedName name="_xlnm._FilterDatabase" localSheetId="7" hidden="1">'MH Measure by Center'!#REF!</definedName>
    <definedName name="_xlnm._FilterDatabase" localSheetId="6" hidden="1">'MH Measure Summary'!$A$1:$AG$41</definedName>
    <definedName name="_xlnm._FilterDatabase" localSheetId="50" hidden="1">'N.Effective Crisis Response'!$A$2:$B$36</definedName>
    <definedName name="_xlnm._FilterDatabase" localSheetId="51" hidden="1">'O.Frequent Admissions'!$A$2:$B$36</definedName>
    <definedName name="_xlnm._FilterDatabase" localSheetId="52" hidden="1">'P.Access to Crisis Res Serv'!$A$2:$B$35</definedName>
    <definedName name="_xlnm._FilterDatabase" localSheetId="20" hidden="1">P.AdultLifeDomainFunctioning!$A$1:$D$36</definedName>
    <definedName name="_xlnm._FilterDatabase" localSheetId="53" hidden="1">'Q.Jail Diversion'!$A$2:$B$37</definedName>
    <definedName name="_xlnm._FilterDatabase" localSheetId="54" hidden="1">'R.Juve Justice Avoidance'!$A$2:$B$2</definedName>
    <definedName name="_xlnm._FilterDatabase" localSheetId="55" hidden="1">'S.Improvement Measure Child'!$A$2:$C$35</definedName>
    <definedName name="_xlnm._FilterDatabase" localSheetId="56" hidden="1">'T.ChildMonthlyService Provision'!$A$2:$B$41</definedName>
    <definedName name="_xlnm._FilterDatabase" localSheetId="57" hidden="1">U.School!$A$2:$B$38</definedName>
    <definedName name="_xlnm._FilterDatabase" localSheetId="58" hidden="1">'V.Family and Living Situation'!$A$2:$B$38</definedName>
    <definedName name="_xlnm._FilterDatabase" localSheetId="59" hidden="1">'W.Follow-Up Within 7D Fc2Fc'!$A$2:$B$2</definedName>
    <definedName name="_xlnm._FilterDatabase" localSheetId="60" hidden="1">'X.Longterm Svs &amp; Supports'!$A$2:$B$36</definedName>
    <definedName name="_xlnm._FilterDatabase" localSheetId="61" hidden="1">'Y.Community Linkage'!$A$2:$B$37</definedName>
    <definedName name="_xlnm._FilterDatabase" localSheetId="62" hidden="1">'Z.Crisis Follow-Up Within 30'!$A$2:$B$35</definedName>
    <definedName name="ACT">'MH Measure by Center'!$B$38,'MH Measure by Center'!$B$72,'MH Measure by Center'!$B$106,'MH Measure by Center'!$B$140,'MH Measure by Center'!$B$174,'MH Measure by Center'!$B$208,'MH Measure by Center'!$B$242,'MH Measure by Center'!$B$276,'MH Measure by Center'!$B$310,'MH Measure by Center'!$B$344,'MH Measure by Center'!$B$378,'MH Measure by Center'!$B$412,'MH Measure by Center'!$B$446,'MH Measure by Center'!$B$480,'MH Measure by Center'!$B$514,'MH Measure by Center'!$B$548,'MH Measure by Center'!$B$582,'MH Measure by Center'!$B$616,'MH Measure by Center'!$B$650,'MH Measure by Center'!$B$684,'MH Measure by Center'!$B$718,'MH Measure by Center'!$B$752,'MH Measure by Center'!$B$786,'MH Measure by Center'!$B$820,'MH Measure by Center'!$B$854,'MH Measure by Center'!$B$888,'MH Measure by Center'!$B$922,'MH Measure by Center'!$B$956,'MH Measure by Center'!$B$990,'MH Measure by Center'!$B$1024,'MH Measure by Center'!$B$1058,'MH Measure by Center'!$B$1092,'MH Measure by Center'!$B$1126,'MH Measure by Center'!$B$1160,'MH Measure by Center'!$B$1194,'MH Measure by Center'!$B$1228</definedName>
    <definedName name="ACTTar">'MH Measure by Center'!$B$5,'MH Measure by Center'!$B$39,'MH Measure by Center'!$B$73,'MH Measure by Center'!$B$107,'MH Measure by Center'!$B$141,'MH Measure by Center'!$B$175,'MH Measure by Center'!$B$209,'MH Measure by Center'!$B$243,'MH Measure by Center'!$B$277,'MH Measure by Center'!$B$311,'MH Measure by Center'!$B$345,'MH Measure by Center'!$B$379,'MH Measure by Center'!$B$413,'MH Measure by Center'!$B$447,'MH Measure by Center'!$B$481,'MH Measure by Center'!$B$515,'MH Measure by Center'!$B$549,'MH Measure by Center'!$B$583,'MH Measure by Center'!$B$617,'MH Measure by Center'!$B$651,'MH Measure by Center'!$B$685,'MH Measure by Center'!$B$719,'MH Measure by Center'!$B$753,'MH Measure by Center'!$B$787,'MH Measure by Center'!$B$821,'MH Measure by Center'!$B$855,'MH Measure by Center'!$B$889,'MH Measure by Center'!$B$923,'MH Measure by Center'!$B$957,'MH Measure by Center'!$B$991,'MH Measure by Center'!$B$1025,'MH Measure by Center'!$B$1059,'MH Measure by Center'!$B$1093,'MH Measure by Center'!$B$1127,'MH Measure by Center'!$B$1161,'MH Measure by Center'!$B$1195</definedName>
    <definedName name="_xlnm.Print_Area" localSheetId="6">'MH Measure Summary'!$A$1:$Q$40</definedName>
    <definedName name="_xlnm.Print_Titles" localSheetId="6">'MH Measure Summary'!$1:$1</definedName>
    <definedName name="SerTarget">'MH Measure by Center'!$B$3,'MH Measure by Center'!$B$37,'MH Measure by Center'!$B$71,'MH Measure by Center'!$B$105,'MH Measure by Center'!$B$139,'MH Measure by Center'!$B$173,'MH Measure by Center'!$B$207,'MH Measure by Center'!$B$241,'MH Measure by Center'!$B$275,'MH Measure by Center'!$B$309,'MH Measure by Center'!$B$343,'MH Measure by Center'!$B$377,'MH Measure by Center'!$B$411,'MH Measure by Center'!$B$445,'MH Measure by Center'!$B$479,'MH Measure by Center'!$B$513,'MH Measure by Center'!$B$547,'MH Measure by Center'!$B$581,'MH Measure by Center'!$B$615,'MH Measure by Center'!$B$649,'MH Measure by Center'!$B$683,'MH Measure by Center'!$B$717,'MH Measure by Center'!$B$751,'MH Measure by Center'!$B$785,'MH Measure by Center'!$B$819,'MH Measure by Center'!$B$853,'MH Measure by Center'!$B$887,'MH Measure by Center'!$B$921,'MH Measure by Center'!$B$955,'MH Measure by Center'!$B$989,'MH Measure by Center'!$B$1023,'MH Measure by Center'!$B$1057,'MH Measure by Center'!$B$1091,'MH Measure by Center'!$B$1125,'MH Measure by Center'!$B$1159,'MH Measure by Center'!$B$1193</definedName>
    <definedName name="TitleRegion1.a2.b34.3">'MH Measure by Center'!$A$2</definedName>
    <definedName name="TitleRegion10.a308.b340.3">'MH Measure by Center'!$A$308</definedName>
    <definedName name="TitleRegion11.a342.b374.3">'MH Measure by Center'!$A$342</definedName>
    <definedName name="TitleRegion12.a376.b408.3">'MH Measure by Center'!$A$376</definedName>
    <definedName name="TitleRegion13.a410.b442.3">'MH Measure by Center'!$A$410</definedName>
    <definedName name="TitleRegion14.a444.b476.3">'MH Measure by Center'!$A$444</definedName>
    <definedName name="TitleRegion15.a478.b510.3">'MH Measure by Center'!$A$478</definedName>
    <definedName name="TitleRegion16.a512.b544.3">'MH Measure by Center'!$A$512</definedName>
    <definedName name="TitleRegion17.a546.b578.3">'MH Measure by Center'!$A$546</definedName>
    <definedName name="TitleRegion18.a580.b612.3">'MH Measure by Center'!$A$580</definedName>
    <definedName name="TitleRegion19.a614.b646.3">'MH Measure by Center'!$A$614</definedName>
    <definedName name="TitleRegion2.a36.b68.3">'MH Measure by Center'!$A$36</definedName>
    <definedName name="TitleRegion20.a648.b680.3">'MH Measure by Center'!$A$648</definedName>
    <definedName name="TitleRegion21.a682.b714.3">'MH Measure by Center'!$A$682</definedName>
    <definedName name="TitleRegion22.a716.b748.3">'MH Measure by Center'!$A$716</definedName>
    <definedName name="TitleRegion23.a750.b782.3">'MH Measure by Center'!$A$750</definedName>
    <definedName name="TitleRegion24.a784.b816.3">'MH Measure by Center'!$A$784</definedName>
    <definedName name="TitleRegion25.a818.b850.3">'MH Measure by Center'!$A$818</definedName>
    <definedName name="TitleRegion26.a852.b884.3">'MH Measure by Center'!$A$852</definedName>
    <definedName name="TitleRegion27.a886.b918.3">'MH Measure by Center'!$A$886</definedName>
    <definedName name="TitleRegion28.a920.b952.3">'MH Measure by Center'!$A$920</definedName>
    <definedName name="TitleRegion29.a954.b986.3">'MH Measure by Center'!$A$954</definedName>
    <definedName name="TitleRegion3.a70.b102.3">'MH Measure by Center'!$A$70</definedName>
    <definedName name="TitleRegion30.a988.b1020.3">'MH Measure by Center'!$A$988</definedName>
    <definedName name="TitleRegion31.a1022.b1054.3">'MH Measure by Center'!$A$1022</definedName>
    <definedName name="TitleRegion32.a1056.b1088.3">'MH Measure by Center'!$A$1056</definedName>
    <definedName name="TitleRegion33.a1090.b1122.3">'MH Measure by Center'!$A$1090</definedName>
    <definedName name="TitleRegion34.a1124.b1156.3">'MH Measure by Center'!$A$1124</definedName>
    <definedName name="TitleRegion35.a1158.b1190.3">'MH Measure by Center'!$A$1158</definedName>
    <definedName name="TitleRegion36.a1192.b1224.3">'MH Measure by Center'!$A$1192</definedName>
    <definedName name="TitleRegion37.a1226.b1258.3">'MH Measure by Center'!$A$1226</definedName>
    <definedName name="TitleRegion38.a1260.b1292.3">'MH Measure by Center'!$A$1260</definedName>
    <definedName name="TitleRegion39.a1294.a.1327.3">'MH Measure by Center'!$A$1294</definedName>
    <definedName name="TitleRegion4.a104.b136.3">'MH Measure by Center'!$A$104</definedName>
    <definedName name="TitleRegion5.a138.b170.3">'MH Measure by Center'!$A$138</definedName>
    <definedName name="TitleRegion6.a172.b204.3">'MH Measure by Center'!$A$172</definedName>
    <definedName name="TitleRegion7.a206.b238.3">'MH Measure by Center'!$A$206</definedName>
    <definedName name="TitleRegion8.a240.b272.3">'MH Measure by Center'!$A$240</definedName>
    <definedName name="TitleRegion9.a274.b306.3">'MH Measure by Center'!$A$274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95" l="1"/>
  <c r="B4" i="195"/>
  <c r="B5" i="195"/>
  <c r="B6" i="195"/>
  <c r="B7" i="195"/>
  <c r="B8" i="195"/>
  <c r="B9" i="195"/>
  <c r="B10" i="195"/>
  <c r="B11" i="195"/>
  <c r="B12" i="195"/>
  <c r="B13" i="195"/>
  <c r="B14" i="195"/>
  <c r="B15" i="195"/>
  <c r="B16" i="195"/>
  <c r="B17" i="195"/>
  <c r="B18" i="195"/>
  <c r="B19" i="195"/>
  <c r="B20" i="195"/>
  <c r="B21" i="195"/>
  <c r="B22" i="195"/>
  <c r="B23" i="195"/>
  <c r="B24" i="195"/>
  <c r="B25" i="195"/>
  <c r="B26" i="195"/>
  <c r="B27" i="195"/>
  <c r="B28" i="195"/>
  <c r="B29" i="195"/>
  <c r="B30" i="195"/>
  <c r="B31" i="195"/>
  <c r="B32" i="195"/>
  <c r="B33" i="195"/>
  <c r="B34" i="195"/>
  <c r="B35" i="195"/>
  <c r="B36" i="195"/>
  <c r="B37" i="195"/>
  <c r="B38" i="195"/>
  <c r="B39" i="195"/>
  <c r="B40" i="195"/>
  <c r="B2" i="195"/>
  <c r="B3" i="197"/>
  <c r="B4"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2" i="197"/>
  <c r="B3" i="192"/>
  <c r="B4" i="192"/>
  <c r="B5" i="192"/>
  <c r="B6" i="192"/>
  <c r="B7" i="192"/>
  <c r="B8" i="192"/>
  <c r="B9" i="192"/>
  <c r="B10" i="192"/>
  <c r="B11" i="192"/>
  <c r="B12" i="192"/>
  <c r="B13" i="192"/>
  <c r="B14" i="192"/>
  <c r="B15" i="192"/>
  <c r="B16" i="192"/>
  <c r="B17" i="192"/>
  <c r="B18" i="192"/>
  <c r="B19" i="192"/>
  <c r="B20" i="192"/>
  <c r="B21" i="192"/>
  <c r="B22" i="192"/>
  <c r="B23" i="192"/>
  <c r="B24" i="192"/>
  <c r="B25" i="192"/>
  <c r="B26" i="192"/>
  <c r="B27" i="192"/>
  <c r="B28" i="192"/>
  <c r="B29" i="192"/>
  <c r="B30" i="192"/>
  <c r="B31" i="192"/>
  <c r="B32" i="192"/>
  <c r="B33" i="192"/>
  <c r="B34" i="192"/>
  <c r="B35" i="192"/>
  <c r="B36" i="192"/>
  <c r="B37" i="192"/>
  <c r="B38" i="192"/>
  <c r="B39" i="192"/>
  <c r="B40" i="192"/>
  <c r="B2" i="192"/>
  <c r="B3" i="190"/>
  <c r="B4" i="190"/>
  <c r="B5" i="190"/>
  <c r="B6" i="190"/>
  <c r="B7" i="190"/>
  <c r="B8" i="190"/>
  <c r="B9" i="190"/>
  <c r="B10" i="190"/>
  <c r="B11" i="190"/>
  <c r="B12" i="190"/>
  <c r="B13" i="190"/>
  <c r="B14" i="190"/>
  <c r="B15" i="190"/>
  <c r="B16" i="190"/>
  <c r="B17" i="190"/>
  <c r="B18" i="190"/>
  <c r="B19" i="190"/>
  <c r="B20" i="190"/>
  <c r="B21" i="190"/>
  <c r="B22" i="190"/>
  <c r="B23" i="190"/>
  <c r="B24" i="190"/>
  <c r="B25" i="190"/>
  <c r="B26" i="190"/>
  <c r="B27" i="190"/>
  <c r="B28" i="190"/>
  <c r="B29" i="190"/>
  <c r="B30" i="190"/>
  <c r="B31" i="190"/>
  <c r="B32" i="190"/>
  <c r="B33" i="190"/>
  <c r="B34" i="190"/>
  <c r="B35" i="190"/>
  <c r="B36" i="190"/>
  <c r="B37" i="190"/>
  <c r="B38" i="190"/>
  <c r="B39" i="190"/>
  <c r="B40" i="190"/>
  <c r="B2" i="190"/>
  <c r="B3" i="188"/>
  <c r="B4" i="188"/>
  <c r="B5" i="188"/>
  <c r="B6" i="188"/>
  <c r="B7" i="188"/>
  <c r="B8" i="188"/>
  <c r="B9" i="188"/>
  <c r="B10" i="188"/>
  <c r="B11" i="188"/>
  <c r="B12" i="188"/>
  <c r="B13" i="188"/>
  <c r="B14" i="188"/>
  <c r="B15" i="188"/>
  <c r="B16" i="188"/>
  <c r="B17" i="188"/>
  <c r="B18" i="188"/>
  <c r="B19" i="188"/>
  <c r="B20" i="188"/>
  <c r="B21" i="188"/>
  <c r="B22" i="188"/>
  <c r="B23" i="188"/>
  <c r="B24" i="188"/>
  <c r="B25" i="188"/>
  <c r="B26" i="188"/>
  <c r="B27" i="188"/>
  <c r="B28" i="188"/>
  <c r="B29" i="188"/>
  <c r="B30" i="188"/>
  <c r="B31" i="188"/>
  <c r="B32" i="188"/>
  <c r="B33" i="188"/>
  <c r="B34" i="188"/>
  <c r="B35" i="188"/>
  <c r="B36" i="188"/>
  <c r="B37" i="188"/>
  <c r="B38" i="188"/>
  <c r="B39" i="188"/>
  <c r="B40" i="188"/>
  <c r="B2" i="188"/>
  <c r="B4" i="186"/>
  <c r="B5" i="186"/>
  <c r="B6" i="186"/>
  <c r="B7" i="186"/>
  <c r="B8" i="186"/>
  <c r="B9" i="186"/>
  <c r="B10" i="186"/>
  <c r="B11" i="186"/>
  <c r="B12" i="186"/>
  <c r="B13" i="186"/>
  <c r="B14" i="186"/>
  <c r="B15" i="186"/>
  <c r="B16" i="186"/>
  <c r="B17" i="186"/>
  <c r="B18" i="186"/>
  <c r="B19" i="186"/>
  <c r="B20" i="186"/>
  <c r="B21" i="186"/>
  <c r="B22" i="186"/>
  <c r="B23" i="186"/>
  <c r="B24" i="186"/>
  <c r="B25" i="186"/>
  <c r="B26" i="186"/>
  <c r="B27" i="186"/>
  <c r="B28" i="186"/>
  <c r="B29" i="186"/>
  <c r="B30" i="186"/>
  <c r="B31" i="186"/>
  <c r="B32" i="186"/>
  <c r="B33" i="186"/>
  <c r="B34" i="186"/>
  <c r="B35" i="186"/>
  <c r="B36" i="186"/>
  <c r="B37" i="186"/>
  <c r="B38" i="186"/>
  <c r="B39" i="186"/>
  <c r="B40" i="186"/>
  <c r="B41" i="186"/>
  <c r="B3" i="186"/>
  <c r="B3" i="184"/>
  <c r="B4" i="184"/>
  <c r="B5" i="184"/>
  <c r="B6" i="184"/>
  <c r="B7" i="184"/>
  <c r="B8" i="184"/>
  <c r="B9" i="184"/>
  <c r="B10" i="184"/>
  <c r="B11" i="184"/>
  <c r="B12" i="184"/>
  <c r="B13" i="184"/>
  <c r="B14" i="184"/>
  <c r="B15" i="184"/>
  <c r="B16" i="184"/>
  <c r="B17" i="184"/>
  <c r="B18" i="184"/>
  <c r="B19" i="184"/>
  <c r="B20" i="184"/>
  <c r="B21" i="184"/>
  <c r="B22" i="184"/>
  <c r="B23" i="184"/>
  <c r="B24" i="184"/>
  <c r="B25" i="184"/>
  <c r="B26" i="184"/>
  <c r="B27" i="184"/>
  <c r="B28" i="184"/>
  <c r="B29" i="184"/>
  <c r="B30" i="184"/>
  <c r="B31" i="184"/>
  <c r="B32" i="184"/>
  <c r="B33" i="184"/>
  <c r="B34" i="184"/>
  <c r="B35" i="184"/>
  <c r="B36" i="184"/>
  <c r="B37" i="184"/>
  <c r="B38" i="184"/>
  <c r="B39" i="184"/>
  <c r="B40" i="184"/>
  <c r="B2" i="184"/>
  <c r="B4" i="69"/>
  <c r="B5" i="69"/>
  <c r="B6" i="69"/>
  <c r="B7" i="69"/>
  <c r="B8" i="69"/>
  <c r="B11" i="69"/>
  <c r="B12" i="69"/>
  <c r="B14" i="69"/>
  <c r="B15" i="69"/>
  <c r="B16" i="69"/>
  <c r="B17" i="69"/>
  <c r="B18" i="69"/>
  <c r="B19" i="69"/>
  <c r="B20" i="69"/>
  <c r="B21" i="69"/>
  <c r="B22" i="69"/>
  <c r="B23" i="69"/>
  <c r="B24" i="69"/>
  <c r="B25" i="69"/>
  <c r="B26" i="69"/>
  <c r="B27" i="69"/>
  <c r="B28" i="69"/>
  <c r="B29" i="69"/>
  <c r="B31" i="69"/>
  <c r="B32" i="69"/>
  <c r="B33" i="69"/>
  <c r="B34" i="69"/>
  <c r="B35" i="69"/>
  <c r="B36" i="69"/>
  <c r="B37" i="69"/>
  <c r="B38" i="69"/>
  <c r="B39" i="69"/>
  <c r="B40" i="69"/>
  <c r="B41" i="69"/>
  <c r="B3" i="69"/>
  <c r="B4" i="67"/>
  <c r="B5" i="67"/>
  <c r="B6" i="67"/>
  <c r="B7" i="67"/>
  <c r="B8" i="67"/>
  <c r="B9" i="67"/>
  <c r="B10" i="67"/>
  <c r="B11" i="67"/>
  <c r="B12" i="67"/>
  <c r="B13" i="67"/>
  <c r="B14" i="67"/>
  <c r="B15" i="67"/>
  <c r="B16" i="67"/>
  <c r="B17" i="67"/>
  <c r="B18" i="67"/>
  <c r="B19" i="67"/>
  <c r="B20" i="67"/>
  <c r="B21" i="67"/>
  <c r="B22" i="67"/>
  <c r="B23" i="67"/>
  <c r="B24" i="67"/>
  <c r="B25" i="67"/>
  <c r="B26" i="67"/>
  <c r="B27" i="67"/>
  <c r="B28" i="67"/>
  <c r="B29" i="67"/>
  <c r="B30" i="67"/>
  <c r="B31" i="67"/>
  <c r="B32" i="67"/>
  <c r="B33" i="67"/>
  <c r="B34" i="67"/>
  <c r="B35" i="67"/>
  <c r="B36" i="67"/>
  <c r="B37" i="67"/>
  <c r="B38" i="67"/>
  <c r="B39" i="67"/>
  <c r="B40" i="67"/>
  <c r="B41" i="67"/>
  <c r="B3" i="67"/>
  <c r="B5" i="176"/>
  <c r="B6" i="176"/>
  <c r="B7" i="176"/>
  <c r="B8" i="176"/>
  <c r="B9" i="176"/>
  <c r="B10" i="176"/>
  <c r="B11" i="176"/>
  <c r="B12" i="176"/>
  <c r="B13" i="176"/>
  <c r="B14" i="176"/>
  <c r="B15" i="176"/>
  <c r="B16" i="176"/>
  <c r="B17" i="176"/>
  <c r="B18" i="176"/>
  <c r="B19" i="176"/>
  <c r="B20" i="176"/>
  <c r="B21" i="176"/>
  <c r="B22" i="176"/>
  <c r="B23" i="176"/>
  <c r="B24" i="176"/>
  <c r="B25" i="176"/>
  <c r="B26" i="176"/>
  <c r="B27" i="176"/>
  <c r="B28" i="176"/>
  <c r="B29" i="176"/>
  <c r="B30" i="176"/>
  <c r="B31" i="176"/>
  <c r="B32" i="176"/>
  <c r="B33" i="176"/>
  <c r="B34" i="176"/>
  <c r="B35" i="176"/>
  <c r="B36" i="176"/>
  <c r="B37" i="176"/>
  <c r="B38" i="176"/>
  <c r="B39" i="176"/>
  <c r="B40" i="176"/>
  <c r="B41" i="176"/>
  <c r="B3" i="176"/>
  <c r="B4" i="61"/>
  <c r="B5" i="61"/>
  <c r="B6" i="61"/>
  <c r="B7" i="61"/>
  <c r="B8" i="61"/>
  <c r="B9" i="61"/>
  <c r="B10" i="61"/>
  <c r="B11" i="61"/>
  <c r="B12" i="61"/>
  <c r="B13" i="61"/>
  <c r="B14" i="61"/>
  <c r="B15" i="61"/>
  <c r="B16" i="61"/>
  <c r="B17" i="61"/>
  <c r="B18" i="61"/>
  <c r="B19" i="61"/>
  <c r="B20" i="61"/>
  <c r="B21" i="61"/>
  <c r="B22" i="61"/>
  <c r="B23" i="61"/>
  <c r="B24" i="61"/>
  <c r="B25" i="61"/>
  <c r="B26" i="61"/>
  <c r="B27" i="61"/>
  <c r="B28" i="61"/>
  <c r="B29" i="61"/>
  <c r="B30" i="61"/>
  <c r="B31" i="61"/>
  <c r="B32" i="61"/>
  <c r="B33" i="61"/>
  <c r="B34" i="61"/>
  <c r="B35" i="61"/>
  <c r="B36" i="61"/>
  <c r="B37" i="61"/>
  <c r="B38" i="61"/>
  <c r="B39" i="61"/>
  <c r="B40" i="61"/>
  <c r="B41" i="61"/>
  <c r="B3" i="61"/>
  <c r="B4" i="158"/>
  <c r="B5" i="158"/>
  <c r="B6" i="158"/>
  <c r="B7" i="158"/>
  <c r="B8" i="158"/>
  <c r="B9" i="158"/>
  <c r="B10" i="158"/>
  <c r="B11" i="158"/>
  <c r="B12" i="158"/>
  <c r="B13" i="158"/>
  <c r="B14" i="158"/>
  <c r="B15" i="158"/>
  <c r="B16" i="158"/>
  <c r="B17" i="158"/>
  <c r="B18" i="158"/>
  <c r="B19" i="158"/>
  <c r="B20" i="158"/>
  <c r="B21" i="158"/>
  <c r="B22" i="158"/>
  <c r="B23" i="158"/>
  <c r="B24" i="158"/>
  <c r="B25" i="158"/>
  <c r="B26" i="158"/>
  <c r="B27" i="158"/>
  <c r="B28" i="158"/>
  <c r="B29" i="158"/>
  <c r="B30" i="158"/>
  <c r="B31" i="158"/>
  <c r="B32" i="158"/>
  <c r="B33" i="158"/>
  <c r="B34" i="158"/>
  <c r="B35" i="158"/>
  <c r="B36" i="158"/>
  <c r="B37" i="158"/>
  <c r="B38" i="158"/>
  <c r="B39" i="158"/>
  <c r="B40" i="158"/>
  <c r="B41" i="158"/>
  <c r="B3" i="158"/>
  <c r="B4" i="156"/>
  <c r="B5" i="156"/>
  <c r="B6" i="156"/>
  <c r="B7" i="156"/>
  <c r="B8" i="156"/>
  <c r="B9" i="156"/>
  <c r="B10" i="156"/>
  <c r="B11" i="156"/>
  <c r="B12" i="156"/>
  <c r="B13" i="156"/>
  <c r="B14" i="156"/>
  <c r="B15" i="156"/>
  <c r="B16" i="156"/>
  <c r="B17" i="156"/>
  <c r="B18" i="156"/>
  <c r="B19" i="156"/>
  <c r="B20" i="156"/>
  <c r="B21" i="156"/>
  <c r="B22" i="156"/>
  <c r="B23" i="156"/>
  <c r="B24" i="156"/>
  <c r="B25" i="156"/>
  <c r="B26" i="156"/>
  <c r="B27" i="156"/>
  <c r="B28" i="156"/>
  <c r="B29" i="156"/>
  <c r="B30" i="156"/>
  <c r="B31" i="156"/>
  <c r="B32" i="156"/>
  <c r="B33" i="156"/>
  <c r="B34" i="156"/>
  <c r="B35" i="156"/>
  <c r="B36" i="156"/>
  <c r="B37" i="156"/>
  <c r="B38" i="156"/>
  <c r="B39" i="156"/>
  <c r="B40" i="156"/>
  <c r="B41" i="156"/>
  <c r="B3" i="156"/>
  <c r="B4" i="172"/>
  <c r="B5" i="172"/>
  <c r="B6" i="172"/>
  <c r="B7" i="172"/>
  <c r="B8" i="172"/>
  <c r="B9" i="172"/>
  <c r="B10" i="172"/>
  <c r="B11" i="172"/>
  <c r="B12" i="172"/>
  <c r="B13" i="172"/>
  <c r="B14" i="172"/>
  <c r="B15" i="172"/>
  <c r="B16" i="172"/>
  <c r="B17" i="172"/>
  <c r="B18" i="172"/>
  <c r="B19" i="172"/>
  <c r="B20" i="172"/>
  <c r="B21" i="172"/>
  <c r="B22" i="172"/>
  <c r="B23" i="172"/>
  <c r="B24" i="172"/>
  <c r="B25" i="172"/>
  <c r="B26" i="172"/>
  <c r="B27" i="172"/>
  <c r="B28" i="172"/>
  <c r="B29" i="172"/>
  <c r="B30" i="172"/>
  <c r="B31" i="172"/>
  <c r="B32" i="172"/>
  <c r="B33" i="172"/>
  <c r="B34" i="172"/>
  <c r="B35" i="172"/>
  <c r="B36" i="172"/>
  <c r="B37" i="172"/>
  <c r="B38" i="172"/>
  <c r="B39" i="172"/>
  <c r="B40" i="172"/>
  <c r="B41" i="172"/>
  <c r="B3" i="172"/>
  <c r="B4" i="170"/>
  <c r="B5" i="170"/>
  <c r="B6" i="170"/>
  <c r="B7" i="170"/>
  <c r="B8" i="170"/>
  <c r="B9" i="170"/>
  <c r="B10" i="170"/>
  <c r="B11" i="170"/>
  <c r="B12" i="170"/>
  <c r="B13" i="170"/>
  <c r="B14" i="170"/>
  <c r="B15" i="170"/>
  <c r="B16" i="170"/>
  <c r="B17" i="170"/>
  <c r="B18" i="170"/>
  <c r="B19" i="170"/>
  <c r="B20" i="170"/>
  <c r="B21" i="170"/>
  <c r="B22" i="170"/>
  <c r="B23" i="170"/>
  <c r="B24" i="170"/>
  <c r="B25" i="170"/>
  <c r="B26" i="170"/>
  <c r="B27" i="170"/>
  <c r="B28" i="170"/>
  <c r="B29" i="170"/>
  <c r="B30" i="170"/>
  <c r="B31" i="170"/>
  <c r="B32" i="170"/>
  <c r="B33" i="170"/>
  <c r="B34" i="170"/>
  <c r="B35" i="170"/>
  <c r="B36" i="170"/>
  <c r="B37" i="170"/>
  <c r="B38" i="170"/>
  <c r="B39" i="170"/>
  <c r="B40" i="170"/>
  <c r="B41" i="170"/>
  <c r="B3" i="170"/>
  <c r="B4" i="166"/>
  <c r="B5" i="166"/>
  <c r="B6" i="166"/>
  <c r="B7" i="166"/>
  <c r="B8" i="166"/>
  <c r="B9" i="166"/>
  <c r="B10" i="166"/>
  <c r="B11" i="166"/>
  <c r="B12" i="166"/>
  <c r="B13" i="166"/>
  <c r="B14" i="166"/>
  <c r="B15" i="166"/>
  <c r="B16" i="166"/>
  <c r="B17" i="166"/>
  <c r="B18" i="166"/>
  <c r="B19" i="166"/>
  <c r="B20" i="166"/>
  <c r="B21" i="166"/>
  <c r="B22" i="166"/>
  <c r="B23" i="166"/>
  <c r="B24" i="166"/>
  <c r="B25" i="166"/>
  <c r="B26" i="166"/>
  <c r="B27" i="166"/>
  <c r="B28" i="166"/>
  <c r="B29" i="166"/>
  <c r="B30" i="166"/>
  <c r="B31" i="166"/>
  <c r="B32" i="166"/>
  <c r="B33" i="166"/>
  <c r="B34" i="166"/>
  <c r="B35" i="166"/>
  <c r="B36" i="166"/>
  <c r="B37" i="166"/>
  <c r="B38" i="166"/>
  <c r="B39" i="166"/>
  <c r="B40" i="166"/>
  <c r="B41" i="166"/>
  <c r="B3" i="166"/>
  <c r="B4" i="130"/>
  <c r="B5" i="130"/>
  <c r="B6" i="130"/>
  <c r="B7" i="130"/>
  <c r="B8" i="130"/>
  <c r="B9" i="130"/>
  <c r="B10" i="130"/>
  <c r="B11" i="130"/>
  <c r="B12" i="130"/>
  <c r="B13" i="130"/>
  <c r="B14" i="130"/>
  <c r="B15" i="130"/>
  <c r="B16" i="130"/>
  <c r="B17" i="130"/>
  <c r="B18" i="130"/>
  <c r="B19" i="130"/>
  <c r="B20" i="130"/>
  <c r="B21" i="130"/>
  <c r="B22" i="130"/>
  <c r="B23" i="130"/>
  <c r="B24" i="130"/>
  <c r="B25" i="130"/>
  <c r="B26" i="130"/>
  <c r="B27" i="130"/>
  <c r="B28" i="130"/>
  <c r="B29" i="130"/>
  <c r="B30" i="130"/>
  <c r="B31" i="130"/>
  <c r="B32" i="130"/>
  <c r="B33" i="130"/>
  <c r="B34" i="130"/>
  <c r="B35" i="130"/>
  <c r="B36" i="130"/>
  <c r="B37" i="130"/>
  <c r="B38" i="130"/>
  <c r="B39" i="130"/>
  <c r="B40" i="130"/>
  <c r="B41" i="130"/>
  <c r="B3" i="130"/>
  <c r="B4" i="136"/>
  <c r="B5" i="136"/>
  <c r="B6" i="136"/>
  <c r="B7" i="136"/>
  <c r="B8" i="136"/>
  <c r="B10" i="136"/>
  <c r="B11" i="136"/>
  <c r="B12" i="136"/>
  <c r="B13" i="136"/>
  <c r="B14" i="136"/>
  <c r="B15" i="136"/>
  <c r="B16" i="136"/>
  <c r="B17" i="136"/>
  <c r="B18" i="136"/>
  <c r="B19" i="136"/>
  <c r="B20" i="136"/>
  <c r="B21" i="136"/>
  <c r="B22" i="136"/>
  <c r="B23" i="136"/>
  <c r="B24" i="136"/>
  <c r="B25" i="136"/>
  <c r="B26" i="136"/>
  <c r="B27" i="136"/>
  <c r="B28" i="136"/>
  <c r="B29" i="136"/>
  <c r="B30" i="136"/>
  <c r="B31" i="136"/>
  <c r="B32" i="136"/>
  <c r="B33" i="136"/>
  <c r="B34" i="136"/>
  <c r="B35" i="136"/>
  <c r="B36" i="136"/>
  <c r="B37" i="136"/>
  <c r="B38" i="136"/>
  <c r="B39" i="136"/>
  <c r="B40" i="136"/>
  <c r="B41" i="136"/>
  <c r="B3" i="136"/>
  <c r="B4" i="134"/>
  <c r="B5" i="134"/>
  <c r="B6" i="134"/>
  <c r="B7" i="134"/>
  <c r="B8" i="134"/>
  <c r="B10" i="134"/>
  <c r="B11" i="134"/>
  <c r="B12" i="134"/>
  <c r="B13" i="134"/>
  <c r="B14" i="134"/>
  <c r="B15" i="134"/>
  <c r="B16" i="134"/>
  <c r="B18" i="134"/>
  <c r="B19" i="134"/>
  <c r="B20" i="134"/>
  <c r="B21" i="134"/>
  <c r="B22" i="134"/>
  <c r="B23" i="134"/>
  <c r="B24" i="134"/>
  <c r="B25" i="134"/>
  <c r="B26" i="134"/>
  <c r="B27" i="134"/>
  <c r="B28" i="134"/>
  <c r="B29" i="134"/>
  <c r="B30" i="134"/>
  <c r="B31" i="134"/>
  <c r="B32" i="134"/>
  <c r="B33" i="134"/>
  <c r="B34" i="134"/>
  <c r="B35" i="134"/>
  <c r="B36" i="134"/>
  <c r="B37" i="134"/>
  <c r="B38" i="134"/>
  <c r="B41" i="134"/>
  <c r="B3" i="134"/>
  <c r="B4" i="132"/>
  <c r="B5" i="132"/>
  <c r="B6" i="132"/>
  <c r="B7" i="132"/>
  <c r="B8" i="132"/>
  <c r="B9" i="132"/>
  <c r="B10" i="132"/>
  <c r="B11" i="132"/>
  <c r="B12" i="132"/>
  <c r="B13" i="132"/>
  <c r="B14" i="132"/>
  <c r="B15" i="132"/>
  <c r="B16" i="132"/>
  <c r="B17" i="132"/>
  <c r="B18" i="132"/>
  <c r="B19" i="132"/>
  <c r="B20" i="132"/>
  <c r="B21" i="132"/>
  <c r="B22" i="132"/>
  <c r="B23" i="132"/>
  <c r="B24" i="132"/>
  <c r="B25" i="132"/>
  <c r="B26" i="132"/>
  <c r="B27" i="132"/>
  <c r="B28" i="132"/>
  <c r="B29" i="132"/>
  <c r="B30" i="132"/>
  <c r="B31" i="132"/>
  <c r="B32" i="132"/>
  <c r="B33" i="132"/>
  <c r="B34" i="132"/>
  <c r="B35" i="132"/>
  <c r="B36" i="132"/>
  <c r="B37" i="132"/>
  <c r="B38" i="132"/>
  <c r="B39" i="132"/>
  <c r="B40" i="132"/>
  <c r="B41" i="132"/>
  <c r="B3" i="132"/>
  <c r="B4" i="128"/>
  <c r="B5" i="128"/>
  <c r="B6" i="128"/>
  <c r="B7" i="128"/>
  <c r="B8" i="128"/>
  <c r="B9" i="128"/>
  <c r="B10" i="128"/>
  <c r="B11" i="128"/>
  <c r="B12" i="128"/>
  <c r="B13" i="128"/>
  <c r="B14" i="128"/>
  <c r="B15" i="128"/>
  <c r="B16" i="128"/>
  <c r="B17" i="128"/>
  <c r="B18" i="128"/>
  <c r="B19" i="128"/>
  <c r="B20" i="128"/>
  <c r="B21" i="128"/>
  <c r="B22" i="128"/>
  <c r="B23" i="128"/>
  <c r="B24" i="128"/>
  <c r="B25" i="128"/>
  <c r="B26" i="128"/>
  <c r="B27" i="128"/>
  <c r="B28" i="128"/>
  <c r="B29" i="128"/>
  <c r="B30" i="128"/>
  <c r="B31" i="128"/>
  <c r="B32" i="128"/>
  <c r="B33" i="128"/>
  <c r="B34" i="128"/>
  <c r="B35" i="128"/>
  <c r="B36" i="128"/>
  <c r="B37" i="128"/>
  <c r="B38" i="128"/>
  <c r="B39" i="128"/>
  <c r="B40" i="128"/>
  <c r="B41" i="128"/>
  <c r="B3" i="128"/>
  <c r="B4" i="114"/>
  <c r="B5" i="114"/>
  <c r="B6" i="114"/>
  <c r="B7" i="114"/>
  <c r="B8" i="114"/>
  <c r="B9" i="114"/>
  <c r="B10" i="114"/>
  <c r="B11" i="114"/>
  <c r="B12" i="114"/>
  <c r="B13" i="114"/>
  <c r="B14" i="114"/>
  <c r="B15" i="114"/>
  <c r="B16" i="114"/>
  <c r="B17" i="114"/>
  <c r="B18" i="114"/>
  <c r="B19" i="114"/>
  <c r="B20" i="114"/>
  <c r="B21" i="114"/>
  <c r="B22" i="114"/>
  <c r="B23" i="114"/>
  <c r="B24" i="114"/>
  <c r="B25" i="114"/>
  <c r="B26" i="114"/>
  <c r="B27" i="114"/>
  <c r="B28" i="114"/>
  <c r="B29" i="114"/>
  <c r="B30" i="114"/>
  <c r="B31" i="114"/>
  <c r="B32" i="114"/>
  <c r="B33" i="114"/>
  <c r="B34" i="114"/>
  <c r="B35" i="114"/>
  <c r="B36" i="114"/>
  <c r="B37" i="114"/>
  <c r="B38" i="114"/>
  <c r="B39" i="114"/>
  <c r="B40" i="114"/>
  <c r="B41" i="114"/>
  <c r="B3" i="114"/>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3" i="9"/>
  <c r="B4" i="138"/>
  <c r="B5" i="138"/>
  <c r="B6" i="138"/>
  <c r="B7" i="138"/>
  <c r="B8" i="138"/>
  <c r="B9" i="138"/>
  <c r="B10" i="138"/>
  <c r="B11" i="138"/>
  <c r="B12" i="138"/>
  <c r="B13" i="138"/>
  <c r="B14" i="138"/>
  <c r="B15" i="138"/>
  <c r="B16" i="138"/>
  <c r="B17" i="138"/>
  <c r="B18" i="138"/>
  <c r="B19" i="138"/>
  <c r="B20" i="138"/>
  <c r="B21" i="138"/>
  <c r="B22" i="138"/>
  <c r="B23" i="138"/>
  <c r="B24" i="138"/>
  <c r="B25" i="138"/>
  <c r="B26" i="138"/>
  <c r="B27" i="138"/>
  <c r="B28" i="138"/>
  <c r="B29" i="138"/>
  <c r="B30" i="138"/>
  <c r="B31" i="138"/>
  <c r="B32" i="138"/>
  <c r="B33" i="138"/>
  <c r="B34" i="138"/>
  <c r="B35" i="138"/>
  <c r="B36" i="138"/>
  <c r="B37" i="138"/>
  <c r="B38" i="138"/>
  <c r="B39" i="138"/>
  <c r="B40" i="138"/>
  <c r="B41" i="138"/>
  <c r="B3" i="138"/>
  <c r="B4" i="146"/>
  <c r="B5" i="146"/>
  <c r="B6" i="146"/>
  <c r="B7" i="146"/>
  <c r="B8" i="146"/>
  <c r="B9" i="146"/>
  <c r="B10" i="146"/>
  <c r="B11" i="146"/>
  <c r="B12" i="146"/>
  <c r="B13" i="146"/>
  <c r="B14" i="146"/>
  <c r="B15" i="146"/>
  <c r="B16" i="146"/>
  <c r="B17" i="146"/>
  <c r="B18" i="146"/>
  <c r="B19" i="146"/>
  <c r="B20" i="146"/>
  <c r="B21" i="146"/>
  <c r="B22" i="146"/>
  <c r="B23" i="146"/>
  <c r="B24" i="146"/>
  <c r="B25" i="146"/>
  <c r="B26" i="146"/>
  <c r="B27" i="146"/>
  <c r="B28" i="146"/>
  <c r="B29" i="146"/>
  <c r="B30" i="146"/>
  <c r="B31" i="146"/>
  <c r="B32" i="146"/>
  <c r="B33" i="146"/>
  <c r="B34" i="146"/>
  <c r="B35" i="146"/>
  <c r="B36" i="146"/>
  <c r="B37" i="146"/>
  <c r="B38" i="146"/>
  <c r="B39" i="146"/>
  <c r="B40" i="146"/>
  <c r="B41" i="146"/>
  <c r="B3" i="146"/>
  <c r="B4" i="144"/>
  <c r="B5" i="144"/>
  <c r="B6" i="144"/>
  <c r="B7" i="144"/>
  <c r="B8" i="144"/>
  <c r="B9" i="144"/>
  <c r="B10" i="144"/>
  <c r="B11" i="144"/>
  <c r="B12" i="144"/>
  <c r="B13" i="144"/>
  <c r="B14" i="144"/>
  <c r="B15" i="144"/>
  <c r="B16" i="144"/>
  <c r="B17" i="144"/>
  <c r="B18" i="144"/>
  <c r="B19" i="144"/>
  <c r="B20" i="144"/>
  <c r="B21" i="144"/>
  <c r="B22" i="144"/>
  <c r="B23" i="144"/>
  <c r="B24" i="144"/>
  <c r="B25" i="144"/>
  <c r="B26" i="144"/>
  <c r="B27" i="144"/>
  <c r="B28" i="144"/>
  <c r="B29" i="144"/>
  <c r="B30" i="144"/>
  <c r="B31" i="144"/>
  <c r="B32" i="144"/>
  <c r="B33" i="144"/>
  <c r="B34" i="144"/>
  <c r="B35" i="144"/>
  <c r="B36" i="144"/>
  <c r="B37" i="144"/>
  <c r="B38" i="144"/>
  <c r="B39" i="144"/>
  <c r="B40" i="144"/>
  <c r="B41" i="144"/>
  <c r="B3" i="144"/>
  <c r="B4" i="142"/>
  <c r="B5" i="142"/>
  <c r="B6" i="142"/>
  <c r="B7" i="142"/>
  <c r="B8" i="142"/>
  <c r="B9" i="142"/>
  <c r="B10" i="142"/>
  <c r="B11" i="142"/>
  <c r="B12" i="142"/>
  <c r="B13" i="142"/>
  <c r="B14" i="142"/>
  <c r="B15" i="142"/>
  <c r="B16" i="142"/>
  <c r="B17" i="142"/>
  <c r="B18" i="142"/>
  <c r="B19" i="142"/>
  <c r="B20" i="142"/>
  <c r="B21" i="142"/>
  <c r="B22" i="142"/>
  <c r="B23" i="142"/>
  <c r="B24" i="142"/>
  <c r="B25" i="142"/>
  <c r="B26" i="142"/>
  <c r="B27" i="142"/>
  <c r="B28" i="142"/>
  <c r="B29" i="142"/>
  <c r="B30" i="142"/>
  <c r="B31" i="142"/>
  <c r="B32" i="142"/>
  <c r="B33" i="142"/>
  <c r="B34" i="142"/>
  <c r="B35" i="142"/>
  <c r="B36" i="142"/>
  <c r="B37" i="142"/>
  <c r="B38" i="142"/>
  <c r="B39" i="142"/>
  <c r="B40" i="142"/>
  <c r="B41" i="142"/>
  <c r="B3" i="142"/>
  <c r="B4" i="164"/>
  <c r="B5" i="164"/>
  <c r="B6" i="164"/>
  <c r="B7" i="164"/>
  <c r="B8" i="164"/>
  <c r="B9" i="164"/>
  <c r="B10" i="164"/>
  <c r="B11" i="164"/>
  <c r="B12" i="164"/>
  <c r="B13" i="164"/>
  <c r="B14" i="164"/>
  <c r="B15" i="164"/>
  <c r="B16" i="164"/>
  <c r="B17" i="164"/>
  <c r="B18" i="164"/>
  <c r="B19" i="164"/>
  <c r="B20" i="164"/>
  <c r="B21" i="164"/>
  <c r="B22" i="164"/>
  <c r="B23" i="164"/>
  <c r="B24" i="164"/>
  <c r="B25" i="164"/>
  <c r="B26" i="164"/>
  <c r="B27" i="164"/>
  <c r="B28" i="164"/>
  <c r="B29" i="164"/>
  <c r="B30" i="164"/>
  <c r="B31" i="164"/>
  <c r="B32" i="164"/>
  <c r="B33" i="164"/>
  <c r="B34" i="164"/>
  <c r="B35" i="164"/>
  <c r="B36" i="164"/>
  <c r="B37" i="164"/>
  <c r="B38" i="164"/>
  <c r="B39" i="164"/>
  <c r="B40" i="164"/>
  <c r="B41" i="164"/>
  <c r="B3" i="164"/>
  <c r="B4" i="148"/>
  <c r="B5" i="148"/>
  <c r="B6" i="148"/>
  <c r="B7" i="148"/>
  <c r="B8" i="148"/>
  <c r="B9" i="148"/>
  <c r="B10" i="148"/>
  <c r="B11" i="148"/>
  <c r="B12" i="148"/>
  <c r="B13" i="148"/>
  <c r="B14" i="148"/>
  <c r="B15" i="148"/>
  <c r="B16" i="148"/>
  <c r="B17" i="148"/>
  <c r="B18" i="148"/>
  <c r="B19" i="148"/>
  <c r="B20" i="148"/>
  <c r="B21" i="148"/>
  <c r="B22" i="148"/>
  <c r="B23" i="148"/>
  <c r="B24" i="148"/>
  <c r="B25" i="148"/>
  <c r="B26" i="148"/>
  <c r="B27" i="148"/>
  <c r="B28" i="148"/>
  <c r="B29" i="148"/>
  <c r="B30" i="148"/>
  <c r="B31" i="148"/>
  <c r="B32" i="148"/>
  <c r="B33" i="148"/>
  <c r="B34" i="148"/>
  <c r="B35" i="148"/>
  <c r="B36" i="148"/>
  <c r="B37" i="148"/>
  <c r="B38" i="148"/>
  <c r="B39" i="148"/>
  <c r="B40" i="148"/>
  <c r="B41" i="148"/>
  <c r="B3" i="148"/>
  <c r="B4" i="126"/>
  <c r="B5" i="126"/>
  <c r="B6" i="126"/>
  <c r="B7" i="126"/>
  <c r="B8" i="126"/>
  <c r="B9" i="126"/>
  <c r="B10" i="126"/>
  <c r="B11" i="126"/>
  <c r="B12" i="126"/>
  <c r="B13" i="126"/>
  <c r="B14" i="126"/>
  <c r="B15" i="126"/>
  <c r="B16" i="126"/>
  <c r="B17" i="126"/>
  <c r="B18" i="126"/>
  <c r="B19" i="126"/>
  <c r="B20" i="126"/>
  <c r="B21" i="126"/>
  <c r="B22" i="126"/>
  <c r="B23" i="126"/>
  <c r="B24" i="126"/>
  <c r="B25" i="126"/>
  <c r="B26" i="126"/>
  <c r="B27" i="126"/>
  <c r="B28" i="126"/>
  <c r="B29" i="126"/>
  <c r="B30" i="126"/>
  <c r="B31" i="126"/>
  <c r="B32" i="126"/>
  <c r="B33" i="126"/>
  <c r="B34" i="126"/>
  <c r="B35" i="126"/>
  <c r="B36" i="126"/>
  <c r="B37" i="126"/>
  <c r="B38" i="126"/>
  <c r="B39" i="126"/>
  <c r="B40" i="126"/>
  <c r="B41" i="126"/>
  <c r="B3" i="126"/>
  <c r="B4" i="124"/>
  <c r="B5" i="124"/>
  <c r="B6" i="124"/>
  <c r="B7" i="124"/>
  <c r="B8" i="124"/>
  <c r="B9" i="124"/>
  <c r="B10" i="124"/>
  <c r="B11" i="124"/>
  <c r="B12" i="124"/>
  <c r="B13" i="124"/>
  <c r="B14" i="124"/>
  <c r="B15" i="124"/>
  <c r="B16" i="124"/>
  <c r="B17" i="124"/>
  <c r="B18" i="124"/>
  <c r="B19" i="124"/>
  <c r="B20" i="124"/>
  <c r="B21" i="124"/>
  <c r="B22" i="124"/>
  <c r="B23" i="124"/>
  <c r="B24" i="124"/>
  <c r="B25" i="124"/>
  <c r="B26" i="124"/>
  <c r="B27" i="124"/>
  <c r="B28" i="124"/>
  <c r="B29" i="124"/>
  <c r="B30" i="124"/>
  <c r="B31" i="124"/>
  <c r="B32" i="124"/>
  <c r="B33" i="124"/>
  <c r="B34" i="124"/>
  <c r="B35" i="124"/>
  <c r="B36" i="124"/>
  <c r="B37" i="124"/>
  <c r="B38" i="124"/>
  <c r="B39" i="124"/>
  <c r="B40" i="124"/>
  <c r="B41" i="124"/>
  <c r="B3" i="124"/>
  <c r="B4" i="3" l="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3" i="3"/>
  <c r="B1172" i="2" l="1"/>
  <c r="B1081" i="2"/>
  <c r="B1070" i="2"/>
  <c r="B560" i="2"/>
  <c r="B503" i="2"/>
  <c r="B207" i="2"/>
  <c r="B238" i="2"/>
  <c r="B236" i="2"/>
  <c r="B217" i="2"/>
  <c r="B216" i="2"/>
  <c r="B215" i="2"/>
  <c r="B213" i="2"/>
  <c r="B212" i="2"/>
  <c r="B214" i="2"/>
  <c r="B218" i="2"/>
  <c r="B219" i="2"/>
  <c r="B222" i="2"/>
  <c r="B223" i="2"/>
  <c r="B224" i="2"/>
  <c r="B225" i="2"/>
  <c r="B226" i="2"/>
  <c r="B227" i="2"/>
  <c r="B228" i="2"/>
  <c r="B229" i="2"/>
  <c r="B230" i="2"/>
  <c r="B232" i="2"/>
  <c r="B233" i="2"/>
  <c r="B234" i="2"/>
  <c r="B235" i="2"/>
  <c r="B210" i="2"/>
  <c r="B211" i="2" l="1"/>
  <c r="B209" i="2"/>
  <c r="B208" i="2"/>
  <c r="B50" i="2" l="1"/>
  <c r="B5" i="2" l="1"/>
  <c r="B39" i="2"/>
  <c r="B73" i="2"/>
  <c r="B4" i="2"/>
  <c r="B38" i="2"/>
  <c r="B72" i="2"/>
  <c r="B68" i="2" l="1"/>
  <c r="B102" i="2"/>
  <c r="B578" i="2"/>
  <c r="B67" i="2"/>
  <c r="B101" i="2"/>
  <c r="B577" i="2"/>
  <c r="B33" i="2"/>
  <c r="B66" i="2"/>
  <c r="B100" i="2"/>
  <c r="B576" i="2"/>
  <c r="B65" i="2"/>
  <c r="B99" i="2"/>
  <c r="B575" i="2"/>
  <c r="B1085" i="2"/>
  <c r="B64" i="2"/>
  <c r="B98" i="2"/>
  <c r="B574" i="2"/>
  <c r="B1084" i="2"/>
  <c r="B63" i="2"/>
  <c r="B97" i="2"/>
  <c r="B573" i="2"/>
  <c r="B62" i="2"/>
  <c r="B96" i="2"/>
  <c r="B572" i="2"/>
  <c r="B1082" i="2"/>
  <c r="B61" i="2"/>
  <c r="B95" i="2"/>
  <c r="B537" i="2"/>
  <c r="B571" i="2"/>
  <c r="B60" i="2"/>
  <c r="B94" i="2"/>
  <c r="B570" i="2"/>
  <c r="B93" i="2"/>
  <c r="B569" i="2"/>
  <c r="B58" i="2"/>
  <c r="B92" i="2"/>
  <c r="B568" i="2"/>
  <c r="B1078" i="2"/>
  <c r="B57" i="2"/>
  <c r="B91" i="2"/>
  <c r="B567" i="2"/>
  <c r="B56" i="2"/>
  <c r="B90" i="2"/>
  <c r="B566" i="2"/>
  <c r="B55" i="2"/>
  <c r="B89" i="2"/>
  <c r="B565" i="2"/>
  <c r="B54" i="2"/>
  <c r="B88" i="2"/>
  <c r="B564" i="2"/>
  <c r="B53" i="2"/>
  <c r="B87" i="2"/>
  <c r="B563" i="2"/>
  <c r="B52" i="2"/>
  <c r="B86" i="2"/>
  <c r="B562" i="2"/>
  <c r="B51" i="2"/>
  <c r="B85" i="2"/>
  <c r="B561" i="2"/>
  <c r="B1275" i="2"/>
  <c r="B84" i="2"/>
  <c r="B49" i="2"/>
  <c r="B83" i="2"/>
  <c r="B559" i="2"/>
  <c r="B48" i="2"/>
  <c r="B82" i="2"/>
  <c r="B558" i="2"/>
  <c r="B47" i="2"/>
  <c r="B81" i="2"/>
  <c r="B557" i="2"/>
  <c r="B13" i="2"/>
  <c r="B46" i="2"/>
  <c r="B80" i="2"/>
  <c r="B556" i="2"/>
  <c r="B45" i="2"/>
  <c r="B79" i="2"/>
  <c r="B555" i="2"/>
  <c r="B44" i="2"/>
  <c r="B78" i="2"/>
  <c r="B554" i="2"/>
  <c r="B43" i="2"/>
  <c r="B77" i="2"/>
  <c r="B553" i="2"/>
  <c r="B42" i="2"/>
  <c r="B76" i="2"/>
  <c r="B552" i="2"/>
  <c r="B8" i="2"/>
  <c r="B41" i="2"/>
  <c r="B75" i="2"/>
  <c r="B551" i="2"/>
  <c r="B40" i="2"/>
  <c r="B74" i="2"/>
  <c r="B550" i="2"/>
  <c r="B549" i="2"/>
  <c r="B34" i="2"/>
  <c r="B32" i="2"/>
  <c r="B31" i="2"/>
  <c r="B30" i="2"/>
  <c r="B29" i="2"/>
  <c r="B28" i="2"/>
  <c r="B27" i="2"/>
  <c r="B26" i="2"/>
  <c r="B25" i="2"/>
  <c r="B24" i="2"/>
  <c r="B23" i="2"/>
  <c r="B22" i="2"/>
  <c r="B21" i="2"/>
  <c r="B20" i="2"/>
  <c r="B19" i="2"/>
  <c r="B18" i="2"/>
  <c r="B17" i="2"/>
  <c r="B16" i="2"/>
  <c r="B15" i="2"/>
  <c r="B14" i="2"/>
  <c r="B12" i="2"/>
  <c r="B11" i="2"/>
  <c r="B10" i="2"/>
  <c r="B9" i="2"/>
  <c r="B7" i="2"/>
  <c r="B6" i="2"/>
  <c r="B3" i="2"/>
  <c r="B548" i="2"/>
  <c r="B37" i="2" l="1"/>
  <c r="B1215" i="2" l="1"/>
  <c r="B1083" i="2" l="1"/>
  <c r="B187" i="2"/>
  <c r="B1325" i="2" l="1"/>
  <c r="B1291" i="2"/>
  <c r="B1257" i="2"/>
  <c r="B1223" i="2"/>
  <c r="B1189" i="2"/>
  <c r="B1155" i="2"/>
  <c r="B1121" i="2"/>
  <c r="B1087" i="2"/>
  <c r="B1053" i="2"/>
  <c r="B1019" i="2"/>
  <c r="B985" i="2"/>
  <c r="B951" i="2"/>
  <c r="B917" i="2"/>
  <c r="B883" i="2"/>
  <c r="B849" i="2"/>
  <c r="B815" i="2"/>
  <c r="B781" i="2"/>
  <c r="B747" i="2"/>
  <c r="B713" i="2"/>
  <c r="B679" i="2"/>
  <c r="B645" i="2"/>
  <c r="B611" i="2"/>
  <c r="B543" i="2"/>
  <c r="B509" i="2"/>
  <c r="B475" i="2"/>
  <c r="B441" i="2"/>
  <c r="B407" i="2"/>
  <c r="B373" i="2"/>
  <c r="B339" i="2"/>
  <c r="B305" i="2"/>
  <c r="B271" i="2"/>
  <c r="B169" i="2"/>
  <c r="B135" i="2"/>
  <c r="B1088" i="2" l="1"/>
  <c r="B714" i="2"/>
  <c r="B1054" i="2"/>
  <c r="B340" i="2"/>
  <c r="B748" i="2"/>
  <c r="B1190" i="2"/>
  <c r="B884" i="2"/>
  <c r="B1122" i="2"/>
  <c r="B476" i="2"/>
  <c r="B1292" i="2"/>
  <c r="B1326" i="2"/>
  <c r="B1258" i="2"/>
  <c r="B1224" i="2"/>
  <c r="B1156" i="2"/>
  <c r="B1020" i="2"/>
  <c r="B986" i="2"/>
  <c r="B952" i="2"/>
  <c r="B918" i="2"/>
  <c r="B850" i="2"/>
  <c r="B816" i="2"/>
  <c r="B782" i="2"/>
  <c r="B680" i="2"/>
  <c r="B646" i="2"/>
  <c r="B612" i="2"/>
  <c r="B544" i="2"/>
  <c r="B510" i="2"/>
  <c r="B442" i="2"/>
  <c r="B408" i="2"/>
  <c r="B374" i="2"/>
  <c r="B306" i="2"/>
  <c r="B272" i="2"/>
  <c r="B204" i="2"/>
  <c r="B170" i="2"/>
  <c r="B136" i="2"/>
  <c r="B1086" i="2"/>
  <c r="B678" i="2"/>
  <c r="B1256" i="2"/>
  <c r="B644" i="2"/>
  <c r="B848" i="2"/>
  <c r="B814" i="2"/>
  <c r="B780" i="2"/>
  <c r="B406" i="2"/>
  <c r="B270" i="2"/>
  <c r="B1222" i="2"/>
  <c r="B1324" i="2"/>
  <c r="B1290" i="2"/>
  <c r="B1188" i="2"/>
  <c r="B1154" i="2"/>
  <c r="B1120" i="2"/>
  <c r="B1052" i="2"/>
  <c r="B1018" i="2"/>
  <c r="B984" i="2"/>
  <c r="B950" i="2"/>
  <c r="B916" i="2"/>
  <c r="B882" i="2"/>
  <c r="B746" i="2"/>
  <c r="B712" i="2"/>
  <c r="B610" i="2"/>
  <c r="B542" i="2"/>
  <c r="B508" i="2"/>
  <c r="B474" i="2"/>
  <c r="B440" i="2"/>
  <c r="B372" i="2"/>
  <c r="B338" i="2"/>
  <c r="B304" i="2"/>
  <c r="B202" i="2"/>
  <c r="B168" i="2"/>
  <c r="B134" i="2"/>
  <c r="B2" i="112" l="1"/>
  <c r="C11" i="112"/>
  <c r="C12" i="112"/>
  <c r="C13" i="112"/>
  <c r="C24" i="112"/>
  <c r="C25" i="112"/>
  <c r="C34" i="112"/>
  <c r="C35" i="112"/>
  <c r="C36" i="112"/>
  <c r="C37" i="112"/>
  <c r="B7" i="112"/>
  <c r="B3" i="112"/>
  <c r="B5" i="112"/>
  <c r="B4" i="112"/>
  <c r="B6" i="112"/>
  <c r="C16" i="112"/>
  <c r="C23" i="112"/>
  <c r="C19" i="112"/>
  <c r="C28" i="112"/>
  <c r="C39" i="112"/>
  <c r="C14" i="112"/>
  <c r="B8" i="112"/>
  <c r="C9" i="112"/>
  <c r="C40" i="112"/>
  <c r="C29" i="112"/>
  <c r="C15" i="112"/>
  <c r="C38" i="112"/>
  <c r="C30" i="112"/>
  <c r="C31" i="112"/>
  <c r="C33" i="112"/>
  <c r="C22" i="112"/>
  <c r="C26" i="112"/>
  <c r="C27" i="112"/>
  <c r="C17" i="112"/>
  <c r="C18" i="112"/>
  <c r="C21" i="112"/>
  <c r="C20" i="112"/>
  <c r="C10" i="112"/>
  <c r="B1017" i="2" l="1"/>
  <c r="B1016" i="2"/>
  <c r="B1015" i="2"/>
  <c r="B1014" i="2"/>
  <c r="B949" i="2"/>
  <c r="B948" i="2"/>
  <c r="B947" i="2"/>
  <c r="B946" i="2"/>
  <c r="B878" i="2"/>
  <c r="B847" i="2"/>
  <c r="B846" i="2"/>
  <c r="B845" i="2"/>
  <c r="B844" i="2"/>
  <c r="B743" i="2"/>
  <c r="B677" i="2"/>
  <c r="B641" i="2"/>
  <c r="B541" i="2"/>
  <c r="B437" i="2"/>
  <c r="B1322" i="2" l="1"/>
  <c r="B1288" i="2"/>
  <c r="B1254" i="2"/>
  <c r="B1220" i="2"/>
  <c r="B1186" i="2"/>
  <c r="B1152" i="2"/>
  <c r="B1118" i="2"/>
  <c r="B1050" i="2"/>
  <c r="B982" i="2"/>
  <c r="B914" i="2"/>
  <c r="B880" i="2"/>
  <c r="B812" i="2"/>
  <c r="B778" i="2"/>
  <c r="B744" i="2"/>
  <c r="B710" i="2"/>
  <c r="B676" i="2"/>
  <c r="B642" i="2"/>
  <c r="B608" i="2"/>
  <c r="B540" i="2"/>
  <c r="B506" i="2"/>
  <c r="B472" i="2"/>
  <c r="B438" i="2"/>
  <c r="B404" i="2"/>
  <c r="B370" i="2"/>
  <c r="B336" i="2"/>
  <c r="B302" i="2"/>
  <c r="B268" i="2"/>
  <c r="B200" i="2"/>
  <c r="B166" i="2"/>
  <c r="B132" i="2"/>
  <c r="B1323" i="2"/>
  <c r="B1289" i="2"/>
  <c r="B1255" i="2"/>
  <c r="B1221" i="2"/>
  <c r="B1187" i="2"/>
  <c r="B1153" i="2"/>
  <c r="B1119" i="2"/>
  <c r="B1051" i="2"/>
  <c r="B983" i="2"/>
  <c r="B915" i="2"/>
  <c r="B881" i="2"/>
  <c r="B813" i="2"/>
  <c r="B779" i="2"/>
  <c r="B745" i="2"/>
  <c r="B711" i="2"/>
  <c r="B643" i="2"/>
  <c r="B609" i="2"/>
  <c r="B507" i="2"/>
  <c r="B473" i="2"/>
  <c r="B439" i="2"/>
  <c r="B405" i="2"/>
  <c r="B371" i="2"/>
  <c r="B337" i="2"/>
  <c r="B303" i="2"/>
  <c r="B269" i="2"/>
  <c r="B201" i="2"/>
  <c r="B167" i="2"/>
  <c r="B133" i="2"/>
  <c r="B1321" i="2" l="1"/>
  <c r="B1287" i="2"/>
  <c r="B1253" i="2"/>
  <c r="B1219" i="2"/>
  <c r="B1185" i="2"/>
  <c r="B1151" i="2"/>
  <c r="B1117" i="2"/>
  <c r="B1049" i="2"/>
  <c r="B981" i="2"/>
  <c r="B913" i="2"/>
  <c r="B879" i="2"/>
  <c r="B811" i="2"/>
  <c r="B777" i="2"/>
  <c r="B709" i="2"/>
  <c r="B675" i="2"/>
  <c r="B607" i="2"/>
  <c r="B539" i="2"/>
  <c r="B505" i="2"/>
  <c r="B471" i="2"/>
  <c r="B403" i="2"/>
  <c r="B369" i="2"/>
  <c r="B335" i="2"/>
  <c r="B301" i="2"/>
  <c r="B267" i="2"/>
  <c r="B199" i="2"/>
  <c r="B165" i="2"/>
  <c r="B131" i="2"/>
  <c r="B130" i="2"/>
  <c r="B164" i="2"/>
  <c r="B198" i="2"/>
  <c r="B266" i="2"/>
  <c r="B300" i="2"/>
  <c r="B334" i="2"/>
  <c r="B368" i="2"/>
  <c r="B402" i="2"/>
  <c r="B436" i="2"/>
  <c r="B470" i="2"/>
  <c r="B504" i="2"/>
  <c r="B538" i="2"/>
  <c r="B606" i="2"/>
  <c r="B640" i="2"/>
  <c r="B674" i="2"/>
  <c r="B708" i="2"/>
  <c r="B742" i="2"/>
  <c r="B776" i="2"/>
  <c r="B810" i="2"/>
  <c r="B912" i="2"/>
  <c r="B980" i="2"/>
  <c r="B1048" i="2"/>
  <c r="B1116" i="2"/>
  <c r="B1150" i="2"/>
  <c r="B1184" i="2"/>
  <c r="B1218" i="2"/>
  <c r="B1252" i="2"/>
  <c r="B1286" i="2"/>
  <c r="B1320" i="2"/>
  <c r="B866" i="2" l="1"/>
  <c r="B142" i="2"/>
  <c r="B163" i="2"/>
  <c r="B197" i="2"/>
  <c r="B299" i="2"/>
  <c r="B333" i="2"/>
  <c r="B401" i="2"/>
  <c r="B435" i="2"/>
  <c r="B469" i="2"/>
  <c r="B639" i="2"/>
  <c r="B673" i="2"/>
  <c r="B707" i="2"/>
  <c r="B775" i="2"/>
  <c r="B809" i="2"/>
  <c r="B843" i="2"/>
  <c r="B877" i="2"/>
  <c r="B911" i="2"/>
  <c r="B1013" i="2"/>
  <c r="B1047" i="2"/>
  <c r="B1251" i="2"/>
  <c r="B1283" i="2"/>
  <c r="B123" i="2"/>
  <c r="B157" i="2"/>
  <c r="B191" i="2"/>
  <c r="B259" i="2"/>
  <c r="B293" i="2"/>
  <c r="B327" i="2"/>
  <c r="B361" i="2"/>
  <c r="B395" i="2"/>
  <c r="B429" i="2"/>
  <c r="B463" i="2"/>
  <c r="B497" i="2"/>
  <c r="B531" i="2"/>
  <c r="B599" i="2"/>
  <c r="B633" i="2"/>
  <c r="B701" i="2"/>
  <c r="B735" i="2"/>
  <c r="B769" i="2"/>
  <c r="B837" i="2"/>
  <c r="B871" i="2"/>
  <c r="B905" i="2"/>
  <c r="B939" i="2"/>
  <c r="B973" i="2"/>
  <c r="B1007" i="2"/>
  <c r="B1041" i="2"/>
  <c r="B1109" i="2"/>
  <c r="B1143" i="2"/>
  <c r="B1177" i="2"/>
  <c r="B1245" i="2"/>
  <c r="B1279" i="2"/>
  <c r="B1313" i="2"/>
  <c r="B1138" i="2"/>
  <c r="B113" i="2"/>
  <c r="B147" i="2"/>
  <c r="B181" i="2"/>
  <c r="B249" i="2"/>
  <c r="B283" i="2"/>
  <c r="B317" i="2"/>
  <c r="B351" i="2"/>
  <c r="B385" i="2"/>
  <c r="B419" i="2"/>
  <c r="B453" i="2"/>
  <c r="B623" i="2"/>
  <c r="B657" i="2"/>
  <c r="B691" i="2"/>
  <c r="B725" i="2"/>
  <c r="B793" i="2"/>
  <c r="B827" i="2"/>
  <c r="B861" i="2"/>
  <c r="B895" i="2"/>
  <c r="B963" i="2"/>
  <c r="B997" i="2"/>
  <c r="B1031" i="2"/>
  <c r="B1065" i="2"/>
  <c r="B1099" i="2"/>
  <c r="B1133" i="2"/>
  <c r="B1235" i="2"/>
  <c r="B1269" i="2"/>
  <c r="B1303" i="2"/>
  <c r="B71" i="2"/>
  <c r="B105" i="2"/>
  <c r="B139" i="2"/>
  <c r="B173" i="2"/>
  <c r="B241" i="2"/>
  <c r="B275" i="2"/>
  <c r="B309" i="2"/>
  <c r="B343" i="2"/>
  <c r="B377" i="2"/>
  <c r="B411" i="2"/>
  <c r="B445" i="2"/>
  <c r="B479" i="2"/>
  <c r="B513" i="2"/>
  <c r="B547" i="2"/>
  <c r="B581" i="2"/>
  <c r="B615" i="2"/>
  <c r="B649" i="2"/>
  <c r="B683" i="2"/>
  <c r="B717" i="2"/>
  <c r="B751" i="2"/>
  <c r="B785" i="2"/>
  <c r="B819" i="2"/>
  <c r="B853" i="2"/>
  <c r="B887" i="2"/>
  <c r="B921" i="2"/>
  <c r="B955" i="2"/>
  <c r="B989" i="2"/>
  <c r="B1023" i="2"/>
  <c r="B1057" i="2"/>
  <c r="B1091" i="2"/>
  <c r="B1125" i="2"/>
  <c r="B1159" i="2"/>
  <c r="B1193" i="2"/>
  <c r="B1227" i="2"/>
  <c r="B1261" i="2"/>
  <c r="B1295" i="2"/>
  <c r="B1074" i="2"/>
  <c r="A27" i="2"/>
  <c r="A197" i="2" s="1"/>
  <c r="A26" i="2"/>
  <c r="A638" i="2" s="1"/>
  <c r="A25" i="2"/>
  <c r="A229" i="2" s="1"/>
  <c r="A24" i="2"/>
  <c r="A262" i="2" s="1"/>
  <c r="A23" i="2"/>
  <c r="A1009" i="2" s="1"/>
  <c r="A22" i="2"/>
  <c r="A498" i="2" s="1"/>
  <c r="A21" i="2"/>
  <c r="A803" i="2" s="1"/>
  <c r="A20" i="2"/>
  <c r="A1176" i="2" s="1"/>
  <c r="A19" i="2"/>
  <c r="A1175" i="2" s="1"/>
  <c r="A18" i="2"/>
  <c r="A1140" i="2" s="1"/>
  <c r="A17" i="2"/>
  <c r="A1003" i="2" s="1"/>
  <c r="A16" i="2"/>
  <c r="A1036" i="2" s="1"/>
  <c r="A15" i="2"/>
  <c r="A1239" i="2" s="1"/>
  <c r="A14" i="2"/>
  <c r="A626" i="2" s="1"/>
  <c r="A13" i="2"/>
  <c r="A1101" i="2" s="1"/>
  <c r="A12" i="2"/>
  <c r="A624" i="2" s="1"/>
  <c r="A11" i="2"/>
  <c r="A997" i="2" s="1"/>
  <c r="A10" i="2"/>
  <c r="A248" i="2" s="1"/>
  <c r="A9" i="2"/>
  <c r="A315" i="2" s="1"/>
  <c r="A8" i="2"/>
  <c r="A620" i="2" s="1"/>
  <c r="B314" i="2"/>
  <c r="B900" i="2"/>
  <c r="B638" i="2"/>
  <c r="B637" i="2"/>
  <c r="B636" i="2"/>
  <c r="B635" i="2"/>
  <c r="B634" i="2"/>
  <c r="B632" i="2"/>
  <c r="B631" i="2"/>
  <c r="B629" i="2"/>
  <c r="B630" i="2"/>
  <c r="B628" i="2"/>
  <c r="B627" i="2"/>
  <c r="B626" i="2"/>
  <c r="B625" i="2"/>
  <c r="B624" i="2"/>
  <c r="B622" i="2"/>
  <c r="B621" i="2"/>
  <c r="B620" i="2"/>
  <c r="B619" i="2"/>
  <c r="B618" i="2"/>
  <c r="B617" i="2"/>
  <c r="B616" i="2"/>
  <c r="B468" i="2"/>
  <c r="B467" i="2"/>
  <c r="B466" i="2"/>
  <c r="B465" i="2"/>
  <c r="B464" i="2"/>
  <c r="B462" i="2"/>
  <c r="B461" i="2"/>
  <c r="B460" i="2"/>
  <c r="B459" i="2"/>
  <c r="B458" i="2"/>
  <c r="B457" i="2"/>
  <c r="B456" i="2"/>
  <c r="B455" i="2"/>
  <c r="B454" i="2"/>
  <c r="B452" i="2"/>
  <c r="B451" i="2"/>
  <c r="B450" i="2"/>
  <c r="B449" i="2"/>
  <c r="B448" i="2"/>
  <c r="B447" i="2"/>
  <c r="B446" i="2"/>
  <c r="B434" i="2"/>
  <c r="B433" i="2"/>
  <c r="B432" i="2"/>
  <c r="B431" i="2"/>
  <c r="B430" i="2"/>
  <c r="B428" i="2"/>
  <c r="B427" i="2"/>
  <c r="B426" i="2"/>
  <c r="B425" i="2"/>
  <c r="B424" i="2"/>
  <c r="B423" i="2"/>
  <c r="B422" i="2"/>
  <c r="B421" i="2"/>
  <c r="B420" i="2"/>
  <c r="B418" i="2"/>
  <c r="B417" i="2"/>
  <c r="B416" i="2"/>
  <c r="B415" i="2"/>
  <c r="B414" i="2"/>
  <c r="B413" i="2"/>
  <c r="B412" i="2"/>
  <c r="B400" i="2"/>
  <c r="B399" i="2"/>
  <c r="B398" i="2"/>
  <c r="B397" i="2"/>
  <c r="B396" i="2"/>
  <c r="B394" i="2"/>
  <c r="B393" i="2"/>
  <c r="B392" i="2"/>
  <c r="B391" i="2"/>
  <c r="B390" i="2"/>
  <c r="B389" i="2"/>
  <c r="B388" i="2"/>
  <c r="B387" i="2"/>
  <c r="B386" i="2"/>
  <c r="B384" i="2"/>
  <c r="B383" i="2"/>
  <c r="B382" i="2"/>
  <c r="B381" i="2"/>
  <c r="B380" i="2"/>
  <c r="B379" i="2"/>
  <c r="B378" i="2"/>
  <c r="B366" i="2"/>
  <c r="B365" i="2"/>
  <c r="B364" i="2"/>
  <c r="B363" i="2"/>
  <c r="B362" i="2"/>
  <c r="B360" i="2"/>
  <c r="B359" i="2"/>
  <c r="B358" i="2"/>
  <c r="B357" i="2"/>
  <c r="B356" i="2"/>
  <c r="B355" i="2"/>
  <c r="B354" i="2"/>
  <c r="B353" i="2"/>
  <c r="B352" i="2"/>
  <c r="B350" i="2"/>
  <c r="B349" i="2"/>
  <c r="B348" i="2"/>
  <c r="B347" i="2"/>
  <c r="B346" i="2"/>
  <c r="B345" i="2"/>
  <c r="B344" i="2"/>
  <c r="B332" i="2"/>
  <c r="B331" i="2"/>
  <c r="B330" i="2"/>
  <c r="B329" i="2"/>
  <c r="B328" i="2"/>
  <c r="B326" i="2"/>
  <c r="B325" i="2"/>
  <c r="B324" i="2"/>
  <c r="B323" i="2"/>
  <c r="B322" i="2"/>
  <c r="B321" i="2"/>
  <c r="B320" i="2"/>
  <c r="B319" i="2"/>
  <c r="B318" i="2"/>
  <c r="B316" i="2"/>
  <c r="B315" i="2"/>
  <c r="B313" i="2"/>
  <c r="B312" i="2"/>
  <c r="B311" i="2"/>
  <c r="B310" i="2"/>
  <c r="B298" i="2"/>
  <c r="B297" i="2"/>
  <c r="B296" i="2"/>
  <c r="B295" i="2"/>
  <c r="B294" i="2"/>
  <c r="B292" i="2"/>
  <c r="B291" i="2"/>
  <c r="B290" i="2"/>
  <c r="B289" i="2"/>
  <c r="B288" i="2"/>
  <c r="B287" i="2"/>
  <c r="B286" i="2"/>
  <c r="B285" i="2"/>
  <c r="B284" i="2"/>
  <c r="B282" i="2"/>
  <c r="B281" i="2"/>
  <c r="B280" i="2"/>
  <c r="B279" i="2"/>
  <c r="B278" i="2"/>
  <c r="B277" i="2"/>
  <c r="B276" i="2"/>
  <c r="B264" i="2"/>
  <c r="B263" i="2"/>
  <c r="B262" i="2"/>
  <c r="B261" i="2"/>
  <c r="B260" i="2"/>
  <c r="B258" i="2"/>
  <c r="B257" i="2"/>
  <c r="B256" i="2"/>
  <c r="B255" i="2"/>
  <c r="B254" i="2"/>
  <c r="B253" i="2"/>
  <c r="B252" i="2"/>
  <c r="B251" i="2"/>
  <c r="B250" i="2"/>
  <c r="B248" i="2"/>
  <c r="B247" i="2"/>
  <c r="B246" i="2"/>
  <c r="B245" i="2"/>
  <c r="B244" i="2"/>
  <c r="B243" i="2"/>
  <c r="B242" i="2"/>
  <c r="B162" i="2"/>
  <c r="B161" i="2"/>
  <c r="B160" i="2"/>
  <c r="B159" i="2"/>
  <c r="B158" i="2"/>
  <c r="B156" i="2"/>
  <c r="B155" i="2"/>
  <c r="B154" i="2"/>
  <c r="B153" i="2"/>
  <c r="B152" i="2"/>
  <c r="B151" i="2"/>
  <c r="B150" i="2"/>
  <c r="B149" i="2"/>
  <c r="B148" i="2"/>
  <c r="B146" i="2"/>
  <c r="B145" i="2"/>
  <c r="B144" i="2"/>
  <c r="B143" i="2"/>
  <c r="B141" i="2"/>
  <c r="B140" i="2"/>
  <c r="B129" i="2"/>
  <c r="B128" i="2"/>
  <c r="B127" i="2"/>
  <c r="B126" i="2"/>
  <c r="B125" i="2"/>
  <c r="B124" i="2"/>
  <c r="B122" i="2"/>
  <c r="B121" i="2"/>
  <c r="B120" i="2"/>
  <c r="B119" i="2"/>
  <c r="B118" i="2"/>
  <c r="B117" i="2"/>
  <c r="B116" i="2"/>
  <c r="B115" i="2"/>
  <c r="B114" i="2"/>
  <c r="B112" i="2"/>
  <c r="B111" i="2"/>
  <c r="B110" i="2"/>
  <c r="B109" i="2"/>
  <c r="B108" i="2"/>
  <c r="B107" i="2"/>
  <c r="B106" i="2"/>
  <c r="C12" i="57"/>
  <c r="C13" i="57"/>
  <c r="C14" i="57"/>
  <c r="C15" i="57"/>
  <c r="C16" i="57"/>
  <c r="C17" i="57"/>
  <c r="C18" i="57"/>
  <c r="C19" i="57"/>
  <c r="C20" i="57"/>
  <c r="C21" i="57"/>
  <c r="C22" i="57"/>
  <c r="C23" i="57"/>
  <c r="C24" i="57"/>
  <c r="C25" i="57"/>
  <c r="C26" i="57"/>
  <c r="C27" i="57"/>
  <c r="C28" i="57"/>
  <c r="C29" i="57"/>
  <c r="C30" i="57"/>
  <c r="C31" i="57"/>
  <c r="C32" i="57"/>
  <c r="C11" i="57"/>
  <c r="B3" i="57"/>
  <c r="B4" i="57"/>
  <c r="B5" i="57"/>
  <c r="B6" i="57"/>
  <c r="B7" i="57"/>
  <c r="B8" i="57"/>
  <c r="B9" i="57"/>
  <c r="B10" i="57"/>
  <c r="B2" i="57"/>
  <c r="C32" i="112"/>
  <c r="B798" i="2"/>
  <c r="B832" i="2"/>
  <c r="B934" i="2"/>
  <c r="B968" i="2"/>
  <c r="B1002" i="2"/>
  <c r="B1104" i="2"/>
  <c r="B1206" i="2"/>
  <c r="B1308" i="2"/>
  <c r="B526" i="2"/>
  <c r="C33" i="57"/>
  <c r="C34" i="57"/>
  <c r="C35" i="57"/>
  <c r="C36" i="57"/>
  <c r="C37" i="57"/>
  <c r="C38" i="57"/>
  <c r="B1285" i="2"/>
  <c r="B1319" i="2"/>
  <c r="B196" i="2"/>
  <c r="B502" i="2"/>
  <c r="B536" i="2"/>
  <c r="B604" i="2"/>
  <c r="B672" i="2"/>
  <c r="B706" i="2"/>
  <c r="B740" i="2"/>
  <c r="B774" i="2"/>
  <c r="B808" i="2"/>
  <c r="B842" i="2"/>
  <c r="B876" i="2"/>
  <c r="B910" i="2"/>
  <c r="B944" i="2"/>
  <c r="B978" i="2"/>
  <c r="B1012" i="2"/>
  <c r="B1046" i="2"/>
  <c r="B1114" i="2"/>
  <c r="B1148" i="2"/>
  <c r="B1182" i="2"/>
  <c r="B1216" i="2"/>
  <c r="B1250" i="2"/>
  <c r="B1284" i="2"/>
  <c r="B1318" i="2"/>
  <c r="B1317" i="2"/>
  <c r="B1249" i="2"/>
  <c r="B1181" i="2"/>
  <c r="B1147" i="2"/>
  <c r="B1113" i="2"/>
  <c r="B1079" i="2"/>
  <c r="B1045" i="2"/>
  <c r="B1011" i="2"/>
  <c r="B977" i="2"/>
  <c r="B943" i="2"/>
  <c r="B909" i="2"/>
  <c r="B875" i="2"/>
  <c r="B841" i="2"/>
  <c r="B807" i="2"/>
  <c r="B773" i="2"/>
  <c r="B739" i="2"/>
  <c r="B705" i="2"/>
  <c r="B671" i="2"/>
  <c r="B603" i="2"/>
  <c r="B535" i="2"/>
  <c r="B501" i="2"/>
  <c r="B195" i="2"/>
  <c r="B194" i="2"/>
  <c r="B500" i="2"/>
  <c r="B534" i="2"/>
  <c r="B670" i="2"/>
  <c r="B704" i="2"/>
  <c r="B738" i="2"/>
  <c r="B772" i="2"/>
  <c r="B806" i="2"/>
  <c r="B840" i="2"/>
  <c r="B874" i="2"/>
  <c r="B908" i="2"/>
  <c r="B942" i="2"/>
  <c r="B976" i="2"/>
  <c r="B1010" i="2"/>
  <c r="B1044" i="2"/>
  <c r="B1112" i="2"/>
  <c r="B1146" i="2"/>
  <c r="B1180" i="2"/>
  <c r="B1214" i="2"/>
  <c r="B1248" i="2"/>
  <c r="B1282" i="2"/>
  <c r="B1316" i="2"/>
  <c r="B193" i="2"/>
  <c r="B499" i="2"/>
  <c r="B533" i="2"/>
  <c r="B601" i="2"/>
  <c r="B669" i="2"/>
  <c r="B703" i="2"/>
  <c r="B737" i="2"/>
  <c r="B771" i="2"/>
  <c r="B805" i="2"/>
  <c r="B839" i="2"/>
  <c r="B873" i="2"/>
  <c r="B907" i="2"/>
  <c r="B941" i="2"/>
  <c r="B975" i="2"/>
  <c r="B1009" i="2"/>
  <c r="B1043" i="2"/>
  <c r="B1077" i="2"/>
  <c r="B1111" i="2"/>
  <c r="B1145" i="2"/>
  <c r="B1179" i="2"/>
  <c r="B1213" i="2"/>
  <c r="B1247" i="2"/>
  <c r="B1281" i="2"/>
  <c r="B1315" i="2"/>
  <c r="B192" i="2"/>
  <c r="B498" i="2"/>
  <c r="B532" i="2"/>
  <c r="B600" i="2"/>
  <c r="B668" i="2"/>
  <c r="B702" i="2"/>
  <c r="B736" i="2"/>
  <c r="B770" i="2"/>
  <c r="B804" i="2"/>
  <c r="B838" i="2"/>
  <c r="B872" i="2"/>
  <c r="B906" i="2"/>
  <c r="B940" i="2"/>
  <c r="B974" i="2"/>
  <c r="B1008" i="2"/>
  <c r="B1042" i="2"/>
  <c r="B1076" i="2"/>
  <c r="B1110" i="2"/>
  <c r="B1144" i="2"/>
  <c r="B1178" i="2"/>
  <c r="B1212" i="2"/>
  <c r="B1246" i="2"/>
  <c r="B1280" i="2"/>
  <c r="B1314" i="2"/>
  <c r="B190" i="2"/>
  <c r="B496" i="2"/>
  <c r="B530" i="2"/>
  <c r="B598" i="2"/>
  <c r="B666" i="2"/>
  <c r="B700" i="2"/>
  <c r="B734" i="2"/>
  <c r="B768" i="2"/>
  <c r="B802" i="2"/>
  <c r="B836" i="2"/>
  <c r="B870" i="2"/>
  <c r="B904" i="2"/>
  <c r="B938" i="2"/>
  <c r="B972" i="2"/>
  <c r="B1006" i="2"/>
  <c r="B1040" i="2"/>
  <c r="B1108" i="2"/>
  <c r="B1142" i="2"/>
  <c r="B1176" i="2"/>
  <c r="B1210" i="2"/>
  <c r="B1244" i="2"/>
  <c r="B1278" i="2"/>
  <c r="B1312" i="2"/>
  <c r="B189" i="2"/>
  <c r="B495" i="2"/>
  <c r="B529" i="2"/>
  <c r="B597" i="2"/>
  <c r="B665" i="2"/>
  <c r="B699" i="2"/>
  <c r="B733" i="2"/>
  <c r="B767" i="2"/>
  <c r="B801" i="2"/>
  <c r="B835" i="2"/>
  <c r="B869" i="2"/>
  <c r="B903" i="2"/>
  <c r="B937" i="2"/>
  <c r="B971" i="2"/>
  <c r="B1005" i="2"/>
  <c r="B1039" i="2"/>
  <c r="B1073" i="2"/>
  <c r="B1107" i="2"/>
  <c r="B1141" i="2"/>
  <c r="B1175" i="2"/>
  <c r="B1209" i="2"/>
  <c r="B1243" i="2"/>
  <c r="B1277" i="2"/>
  <c r="B1311" i="2"/>
  <c r="B188" i="2"/>
  <c r="B494" i="2"/>
  <c r="B528" i="2"/>
  <c r="B596" i="2"/>
  <c r="B664" i="2"/>
  <c r="B698" i="2"/>
  <c r="B732" i="2"/>
  <c r="B766" i="2"/>
  <c r="B800" i="2"/>
  <c r="B834" i="2"/>
  <c r="B868" i="2"/>
  <c r="B902" i="2"/>
  <c r="B936" i="2"/>
  <c r="B970" i="2"/>
  <c r="B1004" i="2"/>
  <c r="B1038" i="2"/>
  <c r="B1072" i="2"/>
  <c r="B1106" i="2"/>
  <c r="B1140" i="2"/>
  <c r="B1174" i="2"/>
  <c r="B1208" i="2"/>
  <c r="B1242" i="2"/>
  <c r="B1276" i="2"/>
  <c r="B1310" i="2"/>
  <c r="B493" i="2"/>
  <c r="B527" i="2"/>
  <c r="B595" i="2"/>
  <c r="B663" i="2"/>
  <c r="B697" i="2"/>
  <c r="B731" i="2"/>
  <c r="B765" i="2"/>
  <c r="B799" i="2"/>
  <c r="B833" i="2"/>
  <c r="B867" i="2"/>
  <c r="B901" i="2"/>
  <c r="B935" i="2"/>
  <c r="B969" i="2"/>
  <c r="B1003" i="2"/>
  <c r="B1037" i="2"/>
  <c r="B1071" i="2"/>
  <c r="B1105" i="2"/>
  <c r="B1139" i="2"/>
  <c r="B1173" i="2"/>
  <c r="B1207" i="2"/>
  <c r="B1241" i="2"/>
  <c r="B1309" i="2"/>
  <c r="B186" i="2"/>
  <c r="B594" i="2"/>
  <c r="B662" i="2"/>
  <c r="B696" i="2"/>
  <c r="B730" i="2"/>
  <c r="B764" i="2"/>
  <c r="B185" i="2"/>
  <c r="B491" i="2"/>
  <c r="B525" i="2"/>
  <c r="B593" i="2"/>
  <c r="B661" i="2"/>
  <c r="B695" i="2"/>
  <c r="B729" i="2"/>
  <c r="B763" i="2"/>
  <c r="B797" i="2"/>
  <c r="B831" i="2"/>
  <c r="B865" i="2"/>
  <c r="B899" i="2"/>
  <c r="B933" i="2"/>
  <c r="B967" i="2"/>
  <c r="B1001" i="2"/>
  <c r="B1035" i="2"/>
  <c r="B1103" i="2"/>
  <c r="B1137" i="2"/>
  <c r="B1171" i="2"/>
  <c r="B1205" i="2"/>
  <c r="B1239" i="2"/>
  <c r="B1273" i="2"/>
  <c r="B1307" i="2"/>
  <c r="B184" i="2"/>
  <c r="B490" i="2"/>
  <c r="B524" i="2"/>
  <c r="B592" i="2"/>
  <c r="B660" i="2"/>
  <c r="B694" i="2"/>
  <c r="B728" i="2"/>
  <c r="B762" i="2"/>
  <c r="B796" i="2"/>
  <c r="B830" i="2"/>
  <c r="B864" i="2"/>
  <c r="B898" i="2"/>
  <c r="B932" i="2"/>
  <c r="B966" i="2"/>
  <c r="B1000" i="2"/>
  <c r="B1034" i="2"/>
  <c r="B1068" i="2"/>
  <c r="B1102" i="2"/>
  <c r="B1136" i="2"/>
  <c r="B1170" i="2"/>
  <c r="B1204" i="2"/>
  <c r="B1238" i="2"/>
  <c r="B1272" i="2"/>
  <c r="B1306" i="2"/>
  <c r="B183" i="2"/>
  <c r="B489" i="2"/>
  <c r="B523" i="2"/>
  <c r="B591" i="2"/>
  <c r="B659" i="2"/>
  <c r="B693" i="2"/>
  <c r="B727" i="2"/>
  <c r="B761" i="2"/>
  <c r="B795" i="2"/>
  <c r="B829" i="2"/>
  <c r="B863" i="2"/>
  <c r="B897" i="2"/>
  <c r="B931" i="2"/>
  <c r="B965" i="2"/>
  <c r="B999" i="2"/>
  <c r="B1033" i="2"/>
  <c r="B1067" i="2"/>
  <c r="B1101" i="2"/>
  <c r="B1135" i="2"/>
  <c r="B1169" i="2"/>
  <c r="B1203" i="2"/>
  <c r="B1237" i="2"/>
  <c r="B1271" i="2"/>
  <c r="B1305" i="2"/>
  <c r="B182" i="2"/>
  <c r="B488" i="2"/>
  <c r="B522" i="2"/>
  <c r="B590" i="2"/>
  <c r="B658" i="2"/>
  <c r="B692" i="2"/>
  <c r="B726" i="2"/>
  <c r="B760" i="2"/>
  <c r="B794" i="2"/>
  <c r="B828" i="2"/>
  <c r="B862" i="2"/>
  <c r="B896" i="2"/>
  <c r="B930" i="2"/>
  <c r="B964" i="2"/>
  <c r="B998" i="2"/>
  <c r="B1032" i="2"/>
  <c r="B1066" i="2"/>
  <c r="B1100" i="2"/>
  <c r="B1134" i="2"/>
  <c r="B1168" i="2"/>
  <c r="B1202" i="2"/>
  <c r="B1236" i="2"/>
  <c r="B1270" i="2"/>
  <c r="B1304" i="2"/>
  <c r="B180" i="2"/>
  <c r="B486" i="2"/>
  <c r="B520" i="2"/>
  <c r="B588" i="2"/>
  <c r="B656" i="2"/>
  <c r="B690" i="2"/>
  <c r="B724" i="2"/>
  <c r="B758" i="2"/>
  <c r="B792" i="2"/>
  <c r="B826" i="2"/>
  <c r="B860" i="2"/>
  <c r="B894" i="2"/>
  <c r="B928" i="2"/>
  <c r="B962" i="2"/>
  <c r="B996" i="2"/>
  <c r="B1030" i="2"/>
  <c r="B1064" i="2"/>
  <c r="B1098" i="2"/>
  <c r="B1132" i="2"/>
  <c r="B1166" i="2"/>
  <c r="B1200" i="2"/>
  <c r="B1234" i="2"/>
  <c r="B1268" i="2"/>
  <c r="B1302" i="2"/>
  <c r="B179" i="2"/>
  <c r="B485" i="2"/>
  <c r="B519" i="2"/>
  <c r="B587" i="2"/>
  <c r="B655" i="2"/>
  <c r="B689" i="2"/>
  <c r="B723" i="2"/>
  <c r="B757" i="2"/>
  <c r="B791" i="2"/>
  <c r="B825" i="2"/>
  <c r="B859" i="2"/>
  <c r="B893" i="2"/>
  <c r="B927" i="2"/>
  <c r="B961" i="2"/>
  <c r="B995" i="2"/>
  <c r="B1029" i="2"/>
  <c r="B1063" i="2"/>
  <c r="B1097" i="2"/>
  <c r="B1131" i="2"/>
  <c r="B1165" i="2"/>
  <c r="B1199" i="2"/>
  <c r="B1233" i="2"/>
  <c r="B1267" i="2"/>
  <c r="B1301" i="2"/>
  <c r="B178" i="2"/>
  <c r="B484" i="2"/>
  <c r="B518" i="2"/>
  <c r="B586" i="2"/>
  <c r="B654" i="2"/>
  <c r="B688" i="2"/>
  <c r="B722" i="2"/>
  <c r="B756" i="2"/>
  <c r="B790" i="2"/>
  <c r="B824" i="2"/>
  <c r="B858" i="2"/>
  <c r="B892" i="2"/>
  <c r="B926" i="2"/>
  <c r="B960" i="2"/>
  <c r="B994" i="2"/>
  <c r="B1028" i="2"/>
  <c r="B1062" i="2"/>
  <c r="B1096" i="2"/>
  <c r="B1130" i="2"/>
  <c r="B1164" i="2"/>
  <c r="B1198" i="2"/>
  <c r="B1232" i="2"/>
  <c r="B1266" i="2"/>
  <c r="B1300" i="2"/>
  <c r="B177" i="2"/>
  <c r="B483" i="2"/>
  <c r="B517" i="2"/>
  <c r="B585" i="2"/>
  <c r="B653" i="2"/>
  <c r="B687" i="2"/>
  <c r="B721" i="2"/>
  <c r="B755" i="2"/>
  <c r="B789" i="2"/>
  <c r="B823" i="2"/>
  <c r="B857" i="2"/>
  <c r="B891" i="2"/>
  <c r="B925" i="2"/>
  <c r="B959" i="2"/>
  <c r="B993" i="2"/>
  <c r="B1027" i="2"/>
  <c r="B1061" i="2"/>
  <c r="B1095" i="2"/>
  <c r="B1129" i="2"/>
  <c r="B1163" i="2"/>
  <c r="B1197" i="2"/>
  <c r="B1231" i="2"/>
  <c r="B1265" i="2"/>
  <c r="B1299" i="2"/>
  <c r="B176" i="2"/>
  <c r="B482" i="2"/>
  <c r="B516" i="2"/>
  <c r="B584" i="2"/>
  <c r="B652" i="2"/>
  <c r="B686" i="2"/>
  <c r="B720" i="2"/>
  <c r="B754" i="2"/>
  <c r="B788" i="2"/>
  <c r="B822" i="2"/>
  <c r="B856" i="2"/>
  <c r="B890" i="2"/>
  <c r="B924" i="2"/>
  <c r="B958" i="2"/>
  <c r="B992" i="2"/>
  <c r="B1026" i="2"/>
  <c r="B1060" i="2"/>
  <c r="B1094" i="2"/>
  <c r="B1128" i="2"/>
  <c r="B1162" i="2"/>
  <c r="B1196" i="2"/>
  <c r="B1230" i="2"/>
  <c r="B1264" i="2"/>
  <c r="B1298" i="2"/>
  <c r="B175" i="2"/>
  <c r="B481" i="2"/>
  <c r="B515" i="2"/>
  <c r="B583" i="2"/>
  <c r="B651" i="2"/>
  <c r="B685" i="2"/>
  <c r="B719" i="2"/>
  <c r="B753" i="2"/>
  <c r="B787" i="2"/>
  <c r="B821" i="2"/>
  <c r="B855" i="2"/>
  <c r="B889" i="2"/>
  <c r="B923" i="2"/>
  <c r="B957" i="2"/>
  <c r="B991" i="2"/>
  <c r="B1025" i="2"/>
  <c r="B1059" i="2"/>
  <c r="B1093" i="2"/>
  <c r="B1127" i="2"/>
  <c r="B1161" i="2"/>
  <c r="B1195" i="2"/>
  <c r="B1229" i="2"/>
  <c r="B1263" i="2"/>
  <c r="B1297" i="2"/>
  <c r="B174" i="2"/>
  <c r="B480" i="2"/>
  <c r="B514" i="2"/>
  <c r="B582" i="2"/>
  <c r="B650" i="2"/>
  <c r="B684" i="2"/>
  <c r="B718" i="2"/>
  <c r="B752" i="2"/>
  <c r="B786" i="2"/>
  <c r="B820" i="2"/>
  <c r="B854" i="2"/>
  <c r="B888" i="2"/>
  <c r="B922" i="2"/>
  <c r="B956" i="2"/>
  <c r="B990" i="2"/>
  <c r="B1024" i="2"/>
  <c r="B1058" i="2"/>
  <c r="B1092" i="2"/>
  <c r="B1126" i="2"/>
  <c r="B1160" i="2"/>
  <c r="B1194" i="2"/>
  <c r="B1228" i="2"/>
  <c r="B1262" i="2"/>
  <c r="B1296" i="2"/>
  <c r="A22" i="80"/>
  <c r="A7" i="2"/>
  <c r="A619" i="2" s="1"/>
  <c r="A6" i="2"/>
  <c r="A618" i="2" s="1"/>
  <c r="A5" i="2"/>
  <c r="A345" i="2" s="1"/>
  <c r="A4" i="2"/>
  <c r="A480" i="2" s="1"/>
  <c r="A3" i="2"/>
  <c r="A207" i="2" s="1"/>
  <c r="AN36" i="174"/>
  <c r="AN35" i="174"/>
  <c r="AN33" i="174"/>
  <c r="AN31" i="174"/>
  <c r="AN30" i="174"/>
  <c r="AN29" i="174"/>
  <c r="AN28" i="174"/>
  <c r="AN27" i="174"/>
  <c r="AN26" i="174"/>
  <c r="AN25" i="174"/>
  <c r="AN24" i="174"/>
  <c r="AN23" i="174"/>
  <c r="AN22" i="174"/>
  <c r="AN21" i="174"/>
  <c r="AN20" i="174"/>
  <c r="AN19" i="174"/>
  <c r="AN18" i="174"/>
  <c r="AN17" i="174"/>
  <c r="AN16" i="174"/>
  <c r="AN15" i="174"/>
  <c r="AN14" i="174"/>
  <c r="AN13" i="174"/>
  <c r="AN12" i="174"/>
  <c r="AN11" i="174"/>
  <c r="AN10" i="174"/>
  <c r="AN9" i="174"/>
  <c r="AN8" i="174"/>
  <c r="AN7" i="174"/>
  <c r="AN6" i="174"/>
  <c r="AN5" i="174"/>
  <c r="AN4" i="174"/>
  <c r="AN3" i="174"/>
  <c r="AN2" i="174"/>
  <c r="AM36" i="174"/>
  <c r="AM35" i="174"/>
  <c r="AM33" i="174"/>
  <c r="AM31" i="174"/>
  <c r="AM30" i="174"/>
  <c r="AM29" i="174"/>
  <c r="AM28" i="174"/>
  <c r="AM27" i="174"/>
  <c r="AM26" i="174"/>
  <c r="AM25" i="174"/>
  <c r="AM24" i="174"/>
  <c r="AM23" i="174"/>
  <c r="AM22" i="174"/>
  <c r="AM21" i="174"/>
  <c r="AM20" i="174"/>
  <c r="AM19" i="174"/>
  <c r="AM18" i="174"/>
  <c r="AM17" i="174"/>
  <c r="AM16" i="174"/>
  <c r="AM15" i="174"/>
  <c r="AM14" i="174"/>
  <c r="AM13" i="174"/>
  <c r="AM12" i="174"/>
  <c r="AM11" i="174"/>
  <c r="AM10" i="174"/>
  <c r="AM9" i="174"/>
  <c r="AM8" i="174"/>
  <c r="AM7" i="174"/>
  <c r="AM6" i="174"/>
  <c r="AM5" i="174"/>
  <c r="AM4" i="174"/>
  <c r="AM3" i="174"/>
  <c r="AM2" i="174"/>
  <c r="AL36" i="174"/>
  <c r="AL35" i="174"/>
  <c r="AL33" i="174"/>
  <c r="AL31" i="174"/>
  <c r="AL30" i="174"/>
  <c r="AL29" i="174"/>
  <c r="AL28" i="174"/>
  <c r="AL27" i="174"/>
  <c r="AL26" i="174"/>
  <c r="AL25" i="174"/>
  <c r="AL24" i="174"/>
  <c r="AL23" i="174"/>
  <c r="AL22" i="174"/>
  <c r="AL21" i="174"/>
  <c r="AL20" i="174"/>
  <c r="AL19" i="174"/>
  <c r="AL18" i="174"/>
  <c r="AL17" i="174"/>
  <c r="AL16" i="174"/>
  <c r="AL15" i="174"/>
  <c r="AL13" i="174"/>
  <c r="AL12" i="174"/>
  <c r="AL11" i="174"/>
  <c r="AL10" i="174"/>
  <c r="AL9" i="174"/>
  <c r="AL8" i="174"/>
  <c r="AL7" i="174"/>
  <c r="AL6" i="174"/>
  <c r="AL5" i="174"/>
  <c r="AL4" i="174"/>
  <c r="AL3" i="174"/>
  <c r="AL2" i="174"/>
  <c r="AK36" i="174"/>
  <c r="AK35" i="174"/>
  <c r="AK33" i="174"/>
  <c r="AK31" i="174"/>
  <c r="AK30" i="174"/>
  <c r="AK29" i="174"/>
  <c r="AK28" i="174"/>
  <c r="AK27" i="174"/>
  <c r="AK26" i="174"/>
  <c r="AK25" i="174"/>
  <c r="AK24" i="174"/>
  <c r="AK23" i="174"/>
  <c r="AK22" i="174"/>
  <c r="AK21" i="174"/>
  <c r="AK20" i="174"/>
  <c r="AK19" i="174"/>
  <c r="AK18" i="174"/>
  <c r="AK17" i="174"/>
  <c r="AK16" i="174"/>
  <c r="AK15" i="174"/>
  <c r="AK14" i="174"/>
  <c r="AK13" i="174"/>
  <c r="AK12" i="174"/>
  <c r="AK11" i="174"/>
  <c r="AK10" i="174"/>
  <c r="AK9" i="174"/>
  <c r="AK8" i="174"/>
  <c r="AK7" i="174"/>
  <c r="AK6" i="174"/>
  <c r="AK5" i="174"/>
  <c r="AK4" i="174"/>
  <c r="AK3" i="174"/>
  <c r="AK2" i="174"/>
  <c r="AJ36" i="174"/>
  <c r="AJ35" i="174"/>
  <c r="AJ33" i="174"/>
  <c r="AJ30" i="174"/>
  <c r="AJ29" i="174"/>
  <c r="AJ28" i="174"/>
  <c r="AJ27" i="174"/>
  <c r="AJ26" i="174"/>
  <c r="AJ25" i="174"/>
  <c r="AJ24" i="174"/>
  <c r="AJ23" i="174"/>
  <c r="AJ22" i="174"/>
  <c r="AJ21" i="174"/>
  <c r="AJ20" i="174"/>
  <c r="AJ19" i="174"/>
  <c r="AJ18" i="174"/>
  <c r="AJ17" i="174"/>
  <c r="AJ16" i="174"/>
  <c r="AJ15" i="174"/>
  <c r="AJ14" i="174"/>
  <c r="AJ13" i="174"/>
  <c r="AJ12" i="174"/>
  <c r="AJ11" i="174"/>
  <c r="AJ10" i="174"/>
  <c r="AJ9" i="174"/>
  <c r="AJ8" i="174"/>
  <c r="AJ7" i="174"/>
  <c r="AJ6" i="174"/>
  <c r="AJ5" i="174"/>
  <c r="AJ4" i="174"/>
  <c r="AJ3" i="174"/>
  <c r="AJ2" i="174"/>
  <c r="AI36" i="174"/>
  <c r="AI35" i="174"/>
  <c r="AI33" i="174"/>
  <c r="AI30" i="174"/>
  <c r="AI29" i="174"/>
  <c r="AI28" i="174"/>
  <c r="AI27" i="174"/>
  <c r="AI26" i="174"/>
  <c r="AI25" i="174"/>
  <c r="AI24" i="174"/>
  <c r="AI23" i="174"/>
  <c r="AI22" i="174"/>
  <c r="AI21" i="174"/>
  <c r="AI20" i="174"/>
  <c r="AI19" i="174"/>
  <c r="AI18" i="174"/>
  <c r="AI17" i="174"/>
  <c r="AI16" i="174"/>
  <c r="AI15" i="174"/>
  <c r="AI14" i="174"/>
  <c r="AI13" i="174"/>
  <c r="AI12" i="174"/>
  <c r="AI11" i="174"/>
  <c r="AI10" i="174"/>
  <c r="AI9" i="174"/>
  <c r="AI8" i="174"/>
  <c r="AI7" i="174"/>
  <c r="AI6" i="174"/>
  <c r="AI5" i="174"/>
  <c r="AI4" i="174"/>
  <c r="AI3" i="174"/>
  <c r="AI2" i="174"/>
  <c r="AH36" i="174"/>
  <c r="AH35" i="174"/>
  <c r="AH33" i="174"/>
  <c r="AH30" i="174"/>
  <c r="AH29" i="174"/>
  <c r="AH28" i="174"/>
  <c r="AH27" i="174"/>
  <c r="AH26" i="174"/>
  <c r="AH25" i="174"/>
  <c r="AH24" i="174"/>
  <c r="AH23" i="174"/>
  <c r="AH22" i="174"/>
  <c r="AH21" i="174"/>
  <c r="AH20" i="174"/>
  <c r="AH19" i="174"/>
  <c r="AH18" i="174"/>
  <c r="AH17" i="174"/>
  <c r="AH16" i="174"/>
  <c r="AH15" i="174"/>
  <c r="AH14" i="174"/>
  <c r="AH13" i="174"/>
  <c r="AH12" i="174"/>
  <c r="AH11" i="174"/>
  <c r="AH10" i="174"/>
  <c r="AH9" i="174"/>
  <c r="AH8" i="174"/>
  <c r="AH7" i="174"/>
  <c r="AH6" i="174"/>
  <c r="AH5" i="174"/>
  <c r="AH4" i="174"/>
  <c r="AH3" i="174"/>
  <c r="AH2" i="174"/>
  <c r="AG36" i="174"/>
  <c r="AG35" i="174"/>
  <c r="AG33" i="174"/>
  <c r="AG30" i="174"/>
  <c r="AG29" i="174"/>
  <c r="AG28" i="174"/>
  <c r="AG27" i="174"/>
  <c r="AG26" i="174"/>
  <c r="AG25" i="174"/>
  <c r="AG24" i="174"/>
  <c r="AG23" i="174"/>
  <c r="AG22" i="174"/>
  <c r="AG21" i="174"/>
  <c r="AG20" i="174"/>
  <c r="AG19" i="174"/>
  <c r="AG18" i="174"/>
  <c r="AG17" i="174"/>
  <c r="AG16" i="174"/>
  <c r="AG15" i="174"/>
  <c r="AG14" i="174"/>
  <c r="AG13" i="174"/>
  <c r="AG12" i="174"/>
  <c r="AG11" i="174"/>
  <c r="AG10" i="174"/>
  <c r="AG9" i="174"/>
  <c r="AG8" i="174"/>
  <c r="AG7" i="174"/>
  <c r="AG6" i="174"/>
  <c r="AG5" i="174"/>
  <c r="AG4" i="174"/>
  <c r="AG3" i="174"/>
  <c r="AG2" i="174"/>
  <c r="AF36" i="174"/>
  <c r="AF35" i="174"/>
  <c r="AF33" i="174"/>
  <c r="AF30" i="174"/>
  <c r="AF29" i="174"/>
  <c r="AF28" i="174"/>
  <c r="AF27" i="174"/>
  <c r="AF26" i="174"/>
  <c r="AF25" i="174"/>
  <c r="AF24" i="174"/>
  <c r="AF23" i="174"/>
  <c r="AF22" i="174"/>
  <c r="AF21" i="174"/>
  <c r="AF20" i="174"/>
  <c r="AF19" i="174"/>
  <c r="AF18" i="174"/>
  <c r="AF17" i="174"/>
  <c r="AF16" i="174"/>
  <c r="AF15" i="174"/>
  <c r="AF14" i="174"/>
  <c r="AF13" i="174"/>
  <c r="AF12" i="174"/>
  <c r="AF11" i="174"/>
  <c r="AF10" i="174"/>
  <c r="AF9" i="174"/>
  <c r="AF8" i="174"/>
  <c r="AF7" i="174"/>
  <c r="AF6" i="174"/>
  <c r="AF5" i="174"/>
  <c r="AF4" i="174"/>
  <c r="AF3" i="174"/>
  <c r="AF2" i="174"/>
  <c r="AE36" i="174"/>
  <c r="AE35" i="174"/>
  <c r="AE33" i="174"/>
  <c r="AE32" i="174"/>
  <c r="AE30" i="174"/>
  <c r="AE29" i="174"/>
  <c r="AE28" i="174"/>
  <c r="AE27" i="174"/>
  <c r="AE26" i="174"/>
  <c r="AE21" i="174"/>
  <c r="AE20" i="174"/>
  <c r="AE19" i="174"/>
  <c r="AE18" i="174"/>
  <c r="AE17" i="174"/>
  <c r="AE16" i="174"/>
  <c r="AE15" i="174"/>
  <c r="AE13" i="174"/>
  <c r="AE12" i="174"/>
  <c r="AE11" i="174"/>
  <c r="AE10" i="174"/>
  <c r="AE9" i="174"/>
  <c r="AE3" i="174"/>
  <c r="AE2" i="174"/>
  <c r="AD36" i="174"/>
  <c r="AD35" i="174"/>
  <c r="AD33" i="174"/>
  <c r="AD30" i="174"/>
  <c r="AD29" i="174"/>
  <c r="AD28" i="174"/>
  <c r="AD27" i="174"/>
  <c r="AD26" i="174"/>
  <c r="AD25" i="174"/>
  <c r="AD24" i="174"/>
  <c r="AD23" i="174"/>
  <c r="AD22" i="174"/>
  <c r="AD21" i="174"/>
  <c r="AD20" i="174"/>
  <c r="AD19" i="174"/>
  <c r="AD18" i="174"/>
  <c r="AD17" i="174"/>
  <c r="AD16" i="174"/>
  <c r="AD15" i="174"/>
  <c r="AD14" i="174"/>
  <c r="AD13" i="174"/>
  <c r="AD12" i="174"/>
  <c r="AD11" i="174"/>
  <c r="AD10" i="174"/>
  <c r="AD9" i="174"/>
  <c r="AD8" i="174"/>
  <c r="AD7" i="174"/>
  <c r="AD6" i="174"/>
  <c r="AD5" i="174"/>
  <c r="AD4" i="174"/>
  <c r="AD3" i="174"/>
  <c r="AD2" i="174"/>
  <c r="AC36" i="174"/>
  <c r="AC35" i="174"/>
  <c r="AC33" i="174"/>
  <c r="AC30" i="174"/>
  <c r="AC29" i="174"/>
  <c r="AC28" i="174"/>
  <c r="AC27" i="174"/>
  <c r="AC26" i="174"/>
  <c r="AC25" i="174"/>
  <c r="AC24" i="174"/>
  <c r="AC23" i="174"/>
  <c r="AC22" i="174"/>
  <c r="AC21" i="174"/>
  <c r="AC20" i="174"/>
  <c r="AC19" i="174"/>
  <c r="AC18" i="174"/>
  <c r="AC17" i="174"/>
  <c r="AC16" i="174"/>
  <c r="AC15" i="174"/>
  <c r="AC14" i="174"/>
  <c r="AC13" i="174"/>
  <c r="AC12" i="174"/>
  <c r="AC11" i="174"/>
  <c r="AC10" i="174"/>
  <c r="AC9" i="174"/>
  <c r="AC8" i="174"/>
  <c r="AC7" i="174"/>
  <c r="AC6" i="174"/>
  <c r="AC5" i="174"/>
  <c r="AC4" i="174"/>
  <c r="AC3" i="174"/>
  <c r="AC2" i="174"/>
  <c r="AB36" i="174"/>
  <c r="AB35" i="174"/>
  <c r="AB33" i="174"/>
  <c r="AB30" i="174"/>
  <c r="AB29" i="174"/>
  <c r="AB28" i="174"/>
  <c r="AB27" i="174"/>
  <c r="AB26" i="174"/>
  <c r="AB25" i="174"/>
  <c r="AB24" i="174"/>
  <c r="AB23" i="174"/>
  <c r="AB22" i="174"/>
  <c r="AB21" i="174"/>
  <c r="AB20" i="174"/>
  <c r="AB19" i="174"/>
  <c r="AB18" i="174"/>
  <c r="AB17" i="174"/>
  <c r="AB16" i="174"/>
  <c r="AB15" i="174"/>
  <c r="AB14" i="174"/>
  <c r="AB13" i="174"/>
  <c r="AB12" i="174"/>
  <c r="AB11" i="174"/>
  <c r="AB10" i="174"/>
  <c r="AB9" i="174"/>
  <c r="AB8" i="174"/>
  <c r="AB7" i="174"/>
  <c r="AB6" i="174"/>
  <c r="AB5" i="174"/>
  <c r="AB4" i="174"/>
  <c r="AB3" i="174"/>
  <c r="AB2" i="174"/>
  <c r="AA36" i="174"/>
  <c r="AA35" i="174"/>
  <c r="AA33" i="174"/>
  <c r="AA30" i="174"/>
  <c r="AA29" i="174"/>
  <c r="AA28" i="174"/>
  <c r="AA27" i="174"/>
  <c r="AA26" i="174"/>
  <c r="AA25" i="174"/>
  <c r="AA24" i="174"/>
  <c r="AA23" i="174"/>
  <c r="AA22" i="174"/>
  <c r="AA21" i="174"/>
  <c r="AA20" i="174"/>
  <c r="AA19" i="174"/>
  <c r="AA18" i="174"/>
  <c r="AA17" i="174"/>
  <c r="AA16" i="174"/>
  <c r="AA15" i="174"/>
  <c r="AA13" i="174"/>
  <c r="AA12" i="174"/>
  <c r="AA11" i="174"/>
  <c r="AA10" i="174"/>
  <c r="AA9" i="174"/>
  <c r="AA8" i="174"/>
  <c r="AA7" i="174"/>
  <c r="AA6" i="174"/>
  <c r="AA5" i="174"/>
  <c r="AA4" i="174"/>
  <c r="AA3" i="174"/>
  <c r="AA2" i="174"/>
  <c r="Z36" i="174"/>
  <c r="Z35" i="174"/>
  <c r="Z33" i="174"/>
  <c r="Z30" i="174"/>
  <c r="Z29" i="174"/>
  <c r="Z28" i="174"/>
  <c r="Z27" i="174"/>
  <c r="Z26" i="174"/>
  <c r="Z25" i="174"/>
  <c r="Z24" i="174"/>
  <c r="Z23" i="174"/>
  <c r="Z22" i="174"/>
  <c r="Z21" i="174"/>
  <c r="Z20" i="174"/>
  <c r="Z19" i="174"/>
  <c r="Z18" i="174"/>
  <c r="Z17" i="174"/>
  <c r="Z16" i="174"/>
  <c r="Z15" i="174"/>
  <c r="Z14" i="174"/>
  <c r="Z13" i="174"/>
  <c r="Z12" i="174"/>
  <c r="Z11" i="174"/>
  <c r="Z10" i="174"/>
  <c r="Z9" i="174"/>
  <c r="Z8" i="174"/>
  <c r="Z7" i="174"/>
  <c r="Z6" i="174"/>
  <c r="Z5" i="174"/>
  <c r="Z4" i="174"/>
  <c r="Z3" i="174"/>
  <c r="Z2" i="174"/>
  <c r="Y36" i="174"/>
  <c r="Y35" i="174"/>
  <c r="Y33" i="174"/>
  <c r="Y30" i="174"/>
  <c r="Y29" i="174"/>
  <c r="Y28" i="174"/>
  <c r="Y27" i="174"/>
  <c r="Y26" i="174"/>
  <c r="Y25" i="174"/>
  <c r="Y24" i="174"/>
  <c r="Y23" i="174"/>
  <c r="Y22" i="174"/>
  <c r="Y21" i="174"/>
  <c r="Y20" i="174"/>
  <c r="Y19" i="174"/>
  <c r="Y18" i="174"/>
  <c r="Y17" i="174"/>
  <c r="Y16" i="174"/>
  <c r="Y15" i="174"/>
  <c r="Y14" i="174"/>
  <c r="Y13" i="174"/>
  <c r="Y12" i="174"/>
  <c r="Y11" i="174"/>
  <c r="Y10" i="174"/>
  <c r="Y9" i="174"/>
  <c r="Y8" i="174"/>
  <c r="Y7" i="174"/>
  <c r="Y6" i="174"/>
  <c r="Y5" i="174"/>
  <c r="Y4" i="174"/>
  <c r="Y3" i="174"/>
  <c r="Y2" i="174"/>
  <c r="X36" i="174"/>
  <c r="X35" i="174"/>
  <c r="X33" i="174"/>
  <c r="X30" i="174"/>
  <c r="X29" i="174"/>
  <c r="X28" i="174"/>
  <c r="X27" i="174"/>
  <c r="X26" i="174"/>
  <c r="X25" i="174"/>
  <c r="X24" i="174"/>
  <c r="X23" i="174"/>
  <c r="X22" i="174"/>
  <c r="X21" i="174"/>
  <c r="X20" i="174"/>
  <c r="X19" i="174"/>
  <c r="X18" i="174"/>
  <c r="X17" i="174"/>
  <c r="X16" i="174"/>
  <c r="X15" i="174"/>
  <c r="X14" i="174"/>
  <c r="X13" i="174"/>
  <c r="X12" i="174"/>
  <c r="X11" i="174"/>
  <c r="X10" i="174"/>
  <c r="X9" i="174"/>
  <c r="X8" i="174"/>
  <c r="X7" i="174"/>
  <c r="X6" i="174"/>
  <c r="X5" i="174"/>
  <c r="X4" i="174"/>
  <c r="X3" i="174"/>
  <c r="X2" i="174"/>
  <c r="W36" i="174"/>
  <c r="W35" i="174"/>
  <c r="W33" i="174"/>
  <c r="W30" i="174"/>
  <c r="W29" i="174"/>
  <c r="W28" i="174"/>
  <c r="W27" i="174"/>
  <c r="W26" i="174"/>
  <c r="W25" i="174"/>
  <c r="W24" i="174"/>
  <c r="W23" i="174"/>
  <c r="W22" i="174"/>
  <c r="W21" i="174"/>
  <c r="W20" i="174"/>
  <c r="W19" i="174"/>
  <c r="W18" i="174"/>
  <c r="W17" i="174"/>
  <c r="W16" i="174"/>
  <c r="W15" i="174"/>
  <c r="W13" i="174"/>
  <c r="W12" i="174"/>
  <c r="W11" i="174"/>
  <c r="W10" i="174"/>
  <c r="W9" i="174"/>
  <c r="W8" i="174"/>
  <c r="W7" i="174"/>
  <c r="W6" i="174"/>
  <c r="W5" i="174"/>
  <c r="W4" i="174"/>
  <c r="W3" i="174"/>
  <c r="W2" i="174"/>
  <c r="V36" i="174"/>
  <c r="V35" i="174"/>
  <c r="V33" i="174"/>
  <c r="V30" i="174"/>
  <c r="V29" i="174"/>
  <c r="V28" i="174"/>
  <c r="V27" i="174"/>
  <c r="V26" i="174"/>
  <c r="V25" i="174"/>
  <c r="V24" i="174"/>
  <c r="V23" i="174"/>
  <c r="V22" i="174"/>
  <c r="V21" i="174"/>
  <c r="V20" i="174"/>
  <c r="V19" i="174"/>
  <c r="V18" i="174"/>
  <c r="V17" i="174"/>
  <c r="V16" i="174"/>
  <c r="V15" i="174"/>
  <c r="V14" i="174"/>
  <c r="V13" i="174"/>
  <c r="V12" i="174"/>
  <c r="V11" i="174"/>
  <c r="V10" i="174"/>
  <c r="V9" i="174"/>
  <c r="V8" i="174"/>
  <c r="V7" i="174"/>
  <c r="V6" i="174"/>
  <c r="V5" i="174"/>
  <c r="V4" i="174"/>
  <c r="V3" i="174"/>
  <c r="V2" i="174"/>
  <c r="U36" i="174"/>
  <c r="U35" i="174"/>
  <c r="U33" i="174"/>
  <c r="U30" i="174"/>
  <c r="U29" i="174"/>
  <c r="U28" i="174"/>
  <c r="U27" i="174"/>
  <c r="U26" i="174"/>
  <c r="U25" i="174"/>
  <c r="U24" i="174"/>
  <c r="U23" i="174"/>
  <c r="U22" i="174"/>
  <c r="U21" i="174"/>
  <c r="U20" i="174"/>
  <c r="U19" i="174"/>
  <c r="U18" i="174"/>
  <c r="U17" i="174"/>
  <c r="U16" i="174"/>
  <c r="U15" i="174"/>
  <c r="U14" i="174"/>
  <c r="U13" i="174"/>
  <c r="U12" i="174"/>
  <c r="U11" i="174"/>
  <c r="U10" i="174"/>
  <c r="U9" i="174"/>
  <c r="U8" i="174"/>
  <c r="U7" i="174"/>
  <c r="U6" i="174"/>
  <c r="U5" i="174"/>
  <c r="U4" i="174"/>
  <c r="U3" i="174"/>
  <c r="U2" i="174"/>
  <c r="T36" i="174"/>
  <c r="T35" i="174"/>
  <c r="T33" i="174"/>
  <c r="T30" i="174"/>
  <c r="T29" i="174"/>
  <c r="T28" i="174"/>
  <c r="T27" i="174"/>
  <c r="T26" i="174"/>
  <c r="T25" i="174"/>
  <c r="T24" i="174"/>
  <c r="T23" i="174"/>
  <c r="T22" i="174"/>
  <c r="T21" i="174"/>
  <c r="T20" i="174"/>
  <c r="T19" i="174"/>
  <c r="T18" i="174"/>
  <c r="T17" i="174"/>
  <c r="T16" i="174"/>
  <c r="T15" i="174"/>
  <c r="T14" i="174"/>
  <c r="T13" i="174"/>
  <c r="T12" i="174"/>
  <c r="T11" i="174"/>
  <c r="T10" i="174"/>
  <c r="T9" i="174"/>
  <c r="T8" i="174"/>
  <c r="T7" i="174"/>
  <c r="T6" i="174"/>
  <c r="T5" i="174"/>
  <c r="T4" i="174"/>
  <c r="T3" i="174"/>
  <c r="T2" i="174"/>
  <c r="S36" i="174"/>
  <c r="S35" i="174"/>
  <c r="S33" i="174"/>
  <c r="S30" i="174"/>
  <c r="S29" i="174"/>
  <c r="S28" i="174"/>
  <c r="S27" i="174"/>
  <c r="S26" i="174"/>
  <c r="S25" i="174"/>
  <c r="S24" i="174"/>
  <c r="S23" i="174"/>
  <c r="S22" i="174"/>
  <c r="S21" i="174"/>
  <c r="S20" i="174"/>
  <c r="S19" i="174"/>
  <c r="S18" i="174"/>
  <c r="S17" i="174"/>
  <c r="S16" i="174"/>
  <c r="S15" i="174"/>
  <c r="S14" i="174"/>
  <c r="S13" i="174"/>
  <c r="S12" i="174"/>
  <c r="S11" i="174"/>
  <c r="S10" i="174"/>
  <c r="S9" i="174"/>
  <c r="S8" i="174"/>
  <c r="S7" i="174"/>
  <c r="S6" i="174"/>
  <c r="S5" i="174"/>
  <c r="S4" i="174"/>
  <c r="S3" i="174"/>
  <c r="S2" i="174"/>
  <c r="R36" i="174"/>
  <c r="R35" i="174"/>
  <c r="R33" i="174"/>
  <c r="R30" i="174"/>
  <c r="R29" i="174"/>
  <c r="R28" i="174"/>
  <c r="R27" i="174"/>
  <c r="R26" i="174"/>
  <c r="R25" i="174"/>
  <c r="R24" i="174"/>
  <c r="R23" i="174"/>
  <c r="R22" i="174"/>
  <c r="R21" i="174"/>
  <c r="R20" i="174"/>
  <c r="R19" i="174"/>
  <c r="R18" i="174"/>
  <c r="R17" i="174"/>
  <c r="R16" i="174"/>
  <c r="R15" i="174"/>
  <c r="R14" i="174"/>
  <c r="R13" i="174"/>
  <c r="R12" i="174"/>
  <c r="R11" i="174"/>
  <c r="R10" i="174"/>
  <c r="R9" i="174"/>
  <c r="R8" i="174"/>
  <c r="R7" i="174"/>
  <c r="R6" i="174"/>
  <c r="R5" i="174"/>
  <c r="R4" i="174"/>
  <c r="R3" i="174"/>
  <c r="R2" i="174"/>
  <c r="Q36" i="174"/>
  <c r="Q35" i="174"/>
  <c r="Q33" i="174"/>
  <c r="Q30" i="174"/>
  <c r="Q29" i="174"/>
  <c r="Q28" i="174"/>
  <c r="Q27" i="174"/>
  <c r="Q26" i="174"/>
  <c r="Q25" i="174"/>
  <c r="Q24" i="174"/>
  <c r="Q23" i="174"/>
  <c r="Q22" i="174"/>
  <c r="Q21" i="174"/>
  <c r="Q20" i="174"/>
  <c r="Q19" i="174"/>
  <c r="Q18" i="174"/>
  <c r="Q17" i="174"/>
  <c r="Q16" i="174"/>
  <c r="Q15" i="174"/>
  <c r="Q14" i="174"/>
  <c r="Q13" i="174"/>
  <c r="Q12" i="174"/>
  <c r="Q11" i="174"/>
  <c r="Q10" i="174"/>
  <c r="Q9" i="174"/>
  <c r="Q8" i="174"/>
  <c r="Q7" i="174"/>
  <c r="Q6" i="174"/>
  <c r="Q5" i="174"/>
  <c r="Q4" i="174"/>
  <c r="Q3" i="174"/>
  <c r="Q2" i="174"/>
  <c r="P36" i="174"/>
  <c r="P35" i="174"/>
  <c r="P33" i="174"/>
  <c r="P30" i="174"/>
  <c r="P29" i="174"/>
  <c r="P28" i="174"/>
  <c r="P27" i="174"/>
  <c r="P26" i="174"/>
  <c r="P25" i="174"/>
  <c r="P24" i="174"/>
  <c r="P23" i="174"/>
  <c r="P22" i="174"/>
  <c r="P21" i="174"/>
  <c r="P20" i="174"/>
  <c r="P19" i="174"/>
  <c r="P18" i="174"/>
  <c r="P17" i="174"/>
  <c r="P16" i="174"/>
  <c r="P15" i="174"/>
  <c r="P14" i="174"/>
  <c r="P13" i="174"/>
  <c r="P12" i="174"/>
  <c r="P11" i="174"/>
  <c r="P10" i="174"/>
  <c r="P9" i="174"/>
  <c r="P8" i="174"/>
  <c r="P7" i="174"/>
  <c r="P6" i="174"/>
  <c r="P5" i="174"/>
  <c r="P4" i="174"/>
  <c r="P3" i="174"/>
  <c r="P2" i="174"/>
  <c r="O36" i="174"/>
  <c r="O35" i="174"/>
  <c r="O33" i="174"/>
  <c r="O30" i="174"/>
  <c r="O29" i="174"/>
  <c r="O28" i="174"/>
  <c r="O27" i="174"/>
  <c r="O26" i="174"/>
  <c r="O25" i="174"/>
  <c r="O24" i="174"/>
  <c r="O23" i="174"/>
  <c r="O22" i="174"/>
  <c r="O21" i="174"/>
  <c r="O20" i="174"/>
  <c r="O19" i="174"/>
  <c r="O18" i="174"/>
  <c r="O17" i="174"/>
  <c r="O16" i="174"/>
  <c r="O15" i="174"/>
  <c r="O14" i="174"/>
  <c r="O13" i="174"/>
  <c r="O12" i="174"/>
  <c r="O11" i="174"/>
  <c r="O10" i="174"/>
  <c r="O9" i="174"/>
  <c r="O8" i="174"/>
  <c r="O7" i="174"/>
  <c r="O6" i="174"/>
  <c r="O5" i="174"/>
  <c r="O4" i="174"/>
  <c r="O3" i="174"/>
  <c r="O2" i="174"/>
  <c r="N36" i="174"/>
  <c r="N35" i="174"/>
  <c r="N33" i="174"/>
  <c r="N30" i="174"/>
  <c r="N29" i="174"/>
  <c r="N28" i="174"/>
  <c r="N27" i="174"/>
  <c r="N26" i="174"/>
  <c r="N25" i="174"/>
  <c r="N24" i="174"/>
  <c r="N23" i="174"/>
  <c r="N22" i="174"/>
  <c r="N21" i="174"/>
  <c r="N20" i="174"/>
  <c r="N19" i="174"/>
  <c r="N18" i="174"/>
  <c r="N17" i="174"/>
  <c r="N16" i="174"/>
  <c r="N15" i="174"/>
  <c r="N14" i="174"/>
  <c r="N13" i="174"/>
  <c r="N12" i="174"/>
  <c r="N11" i="174"/>
  <c r="N10" i="174"/>
  <c r="N9" i="174"/>
  <c r="N8" i="174"/>
  <c r="N7" i="174"/>
  <c r="N6" i="174"/>
  <c r="N5" i="174"/>
  <c r="N4" i="174"/>
  <c r="N3" i="174"/>
  <c r="N2" i="174"/>
  <c r="M36" i="174"/>
  <c r="M35" i="174"/>
  <c r="M33" i="174"/>
  <c r="M30" i="174"/>
  <c r="M29" i="174"/>
  <c r="M28" i="174"/>
  <c r="M27" i="174"/>
  <c r="M26" i="174"/>
  <c r="M25" i="174"/>
  <c r="M24" i="174"/>
  <c r="M23" i="174"/>
  <c r="M22" i="174"/>
  <c r="M21" i="174"/>
  <c r="M20" i="174"/>
  <c r="M19" i="174"/>
  <c r="M18" i="174"/>
  <c r="M17" i="174"/>
  <c r="M16" i="174"/>
  <c r="M15" i="174"/>
  <c r="M14" i="174"/>
  <c r="M13" i="174"/>
  <c r="M12" i="174"/>
  <c r="M11" i="174"/>
  <c r="M10" i="174"/>
  <c r="M9" i="174"/>
  <c r="M8" i="174"/>
  <c r="M7" i="174"/>
  <c r="M6" i="174"/>
  <c r="M5" i="174"/>
  <c r="M4" i="174"/>
  <c r="M3" i="174"/>
  <c r="M2" i="174"/>
  <c r="L36" i="174"/>
  <c r="L35" i="174"/>
  <c r="L33" i="174"/>
  <c r="L30" i="174"/>
  <c r="L29" i="174"/>
  <c r="L28" i="174"/>
  <c r="L27" i="174"/>
  <c r="L26" i="174"/>
  <c r="L25" i="174"/>
  <c r="L24" i="174"/>
  <c r="L23" i="174"/>
  <c r="L22" i="174"/>
  <c r="L21" i="174"/>
  <c r="L20" i="174"/>
  <c r="L19" i="174"/>
  <c r="L18" i="174"/>
  <c r="L17" i="174"/>
  <c r="L16" i="174"/>
  <c r="L15" i="174"/>
  <c r="L14" i="174"/>
  <c r="L13" i="174"/>
  <c r="L12" i="174"/>
  <c r="L11" i="174"/>
  <c r="L10" i="174"/>
  <c r="L9" i="174"/>
  <c r="L8" i="174"/>
  <c r="L7" i="174"/>
  <c r="L6" i="174"/>
  <c r="L5" i="174"/>
  <c r="L4" i="174"/>
  <c r="L3" i="174"/>
  <c r="L2" i="174"/>
  <c r="K36" i="174"/>
  <c r="K35" i="174"/>
  <c r="K33" i="174"/>
  <c r="K30" i="174"/>
  <c r="K29" i="174"/>
  <c r="K28" i="174"/>
  <c r="K27" i="174"/>
  <c r="K26" i="174"/>
  <c r="K25" i="174"/>
  <c r="K24" i="174"/>
  <c r="K23" i="174"/>
  <c r="K22" i="174"/>
  <c r="K21" i="174"/>
  <c r="K20" i="174"/>
  <c r="K19" i="174"/>
  <c r="K18" i="174"/>
  <c r="K17" i="174"/>
  <c r="K16" i="174"/>
  <c r="K15" i="174"/>
  <c r="K14" i="174"/>
  <c r="K13" i="174"/>
  <c r="K12" i="174"/>
  <c r="K11" i="174"/>
  <c r="K10" i="174"/>
  <c r="K9" i="174"/>
  <c r="K8" i="174"/>
  <c r="K7" i="174"/>
  <c r="K6" i="174"/>
  <c r="K5" i="174"/>
  <c r="K4" i="174"/>
  <c r="K3" i="174"/>
  <c r="K2" i="174"/>
  <c r="J36" i="174"/>
  <c r="J35" i="174"/>
  <c r="J33" i="174"/>
  <c r="J30" i="174"/>
  <c r="J29" i="174"/>
  <c r="J28" i="174"/>
  <c r="J27" i="174"/>
  <c r="J26" i="174"/>
  <c r="J25" i="174"/>
  <c r="J24" i="174"/>
  <c r="J23" i="174"/>
  <c r="J22" i="174"/>
  <c r="J21" i="174"/>
  <c r="J20" i="174"/>
  <c r="J19" i="174"/>
  <c r="J18" i="174"/>
  <c r="J17" i="174"/>
  <c r="J16" i="174"/>
  <c r="J15" i="174"/>
  <c r="J14" i="174"/>
  <c r="J13" i="174"/>
  <c r="J12" i="174"/>
  <c r="J11" i="174"/>
  <c r="J10" i="174"/>
  <c r="J9" i="174"/>
  <c r="J8" i="174"/>
  <c r="J7" i="174"/>
  <c r="J6" i="174"/>
  <c r="J5" i="174"/>
  <c r="J4" i="174"/>
  <c r="J3" i="174"/>
  <c r="J2" i="174"/>
  <c r="I36" i="174"/>
  <c r="I35" i="174"/>
  <c r="I33" i="174"/>
  <c r="I32" i="174"/>
  <c r="I30" i="174"/>
  <c r="I29" i="174"/>
  <c r="I28" i="174"/>
  <c r="I27" i="174"/>
  <c r="I26" i="174"/>
  <c r="I21" i="174"/>
  <c r="I20" i="174"/>
  <c r="I19" i="174"/>
  <c r="I18" i="174"/>
  <c r="I17" i="174"/>
  <c r="I16" i="174"/>
  <c r="I15" i="174"/>
  <c r="I14" i="174"/>
  <c r="I13" i="174"/>
  <c r="I12" i="174"/>
  <c r="I11" i="174"/>
  <c r="I10" i="174"/>
  <c r="I9" i="174"/>
  <c r="I3" i="174"/>
  <c r="I2" i="174"/>
  <c r="H35" i="174"/>
  <c r="H33" i="174"/>
  <c r="H30" i="174"/>
  <c r="H29" i="174"/>
  <c r="H28" i="174"/>
  <c r="H27" i="174"/>
  <c r="H26" i="174"/>
  <c r="H25" i="174"/>
  <c r="H24" i="174"/>
  <c r="H23" i="174"/>
  <c r="H22" i="174"/>
  <c r="H21" i="174"/>
  <c r="H20" i="174"/>
  <c r="H19" i="174"/>
  <c r="H18" i="174"/>
  <c r="H17" i="174"/>
  <c r="H16" i="174"/>
  <c r="H15" i="174"/>
  <c r="H14" i="174"/>
  <c r="H13" i="174"/>
  <c r="H12" i="174"/>
  <c r="H11" i="174"/>
  <c r="H10" i="174"/>
  <c r="H9" i="174"/>
  <c r="H8" i="174"/>
  <c r="H7" i="174"/>
  <c r="H6" i="174"/>
  <c r="H5" i="174"/>
  <c r="H4" i="174"/>
  <c r="H3" i="174"/>
  <c r="H2" i="174"/>
  <c r="G36" i="174"/>
  <c r="G35" i="174"/>
  <c r="G33" i="174"/>
  <c r="G30" i="174"/>
  <c r="G29" i="174"/>
  <c r="G28" i="174"/>
  <c r="G27" i="174"/>
  <c r="G26" i="174"/>
  <c r="G25" i="174"/>
  <c r="G24" i="174"/>
  <c r="G23" i="174"/>
  <c r="G22" i="174"/>
  <c r="G21" i="174"/>
  <c r="G20" i="174"/>
  <c r="G19" i="174"/>
  <c r="G18" i="174"/>
  <c r="G17" i="174"/>
  <c r="G16" i="174"/>
  <c r="G15" i="174"/>
  <c r="G14" i="174"/>
  <c r="G13" i="174"/>
  <c r="G12" i="174"/>
  <c r="G11" i="174"/>
  <c r="G10" i="174"/>
  <c r="G9" i="174"/>
  <c r="G8" i="174"/>
  <c r="G7" i="174"/>
  <c r="G6" i="174"/>
  <c r="G5" i="174"/>
  <c r="G4" i="174"/>
  <c r="G3" i="174"/>
  <c r="G2" i="174"/>
  <c r="B25" i="174"/>
  <c r="F36" i="174"/>
  <c r="F35" i="174"/>
  <c r="F33" i="174"/>
  <c r="F30" i="174"/>
  <c r="F29" i="174"/>
  <c r="F28" i="174"/>
  <c r="F27" i="174"/>
  <c r="F26" i="174"/>
  <c r="F25" i="174"/>
  <c r="F24" i="174"/>
  <c r="F23" i="174"/>
  <c r="F22" i="174"/>
  <c r="F21" i="174"/>
  <c r="F20" i="174"/>
  <c r="F19" i="174"/>
  <c r="F18" i="174"/>
  <c r="F17" i="174"/>
  <c r="F16" i="174"/>
  <c r="F15" i="174"/>
  <c r="F14" i="174"/>
  <c r="F13" i="174"/>
  <c r="F12" i="174"/>
  <c r="F11" i="174"/>
  <c r="F10" i="174"/>
  <c r="F9" i="174"/>
  <c r="F8" i="174"/>
  <c r="F7" i="174"/>
  <c r="F6" i="174"/>
  <c r="F5" i="174"/>
  <c r="F4" i="174"/>
  <c r="F3" i="174"/>
  <c r="F2" i="174"/>
  <c r="E36" i="174"/>
  <c r="E35" i="174"/>
  <c r="E33" i="174"/>
  <c r="E30" i="174"/>
  <c r="E29" i="174"/>
  <c r="E28" i="174"/>
  <c r="E27" i="174"/>
  <c r="E26" i="174"/>
  <c r="E25" i="174"/>
  <c r="E24" i="174"/>
  <c r="E23" i="174"/>
  <c r="E22" i="174"/>
  <c r="E21" i="174"/>
  <c r="E20" i="174"/>
  <c r="E19" i="174"/>
  <c r="E18" i="174"/>
  <c r="E17" i="174"/>
  <c r="E16" i="174"/>
  <c r="E15" i="174"/>
  <c r="E13" i="174"/>
  <c r="E12" i="174"/>
  <c r="E11" i="174"/>
  <c r="E10" i="174"/>
  <c r="E9" i="174"/>
  <c r="E8" i="174"/>
  <c r="E7" i="174"/>
  <c r="E6" i="174"/>
  <c r="E5" i="174"/>
  <c r="E4" i="174"/>
  <c r="E3" i="174"/>
  <c r="E2" i="174"/>
  <c r="D36" i="174"/>
  <c r="D35" i="174"/>
  <c r="D33" i="174"/>
  <c r="D30" i="174"/>
  <c r="D29" i="174"/>
  <c r="D28" i="174"/>
  <c r="D27" i="174"/>
  <c r="D26" i="174"/>
  <c r="D25" i="174"/>
  <c r="D24" i="174"/>
  <c r="D23" i="174"/>
  <c r="D22" i="174"/>
  <c r="D21" i="174"/>
  <c r="D20" i="174"/>
  <c r="D19" i="174"/>
  <c r="D18" i="174"/>
  <c r="D17" i="174"/>
  <c r="D16" i="174"/>
  <c r="D15" i="174"/>
  <c r="D14" i="174"/>
  <c r="D13" i="174"/>
  <c r="D12" i="174"/>
  <c r="D11" i="174"/>
  <c r="D10" i="174"/>
  <c r="D9" i="174"/>
  <c r="D8" i="174"/>
  <c r="D7" i="174"/>
  <c r="D6" i="174"/>
  <c r="D5" i="174"/>
  <c r="D4" i="174"/>
  <c r="D3" i="174"/>
  <c r="D2" i="174"/>
  <c r="B36" i="174"/>
  <c r="B35" i="174"/>
  <c r="B33" i="174"/>
  <c r="B30" i="174"/>
  <c r="B29" i="174"/>
  <c r="B28" i="174"/>
  <c r="B27" i="174"/>
  <c r="B26" i="174"/>
  <c r="B24" i="174"/>
  <c r="B23" i="174"/>
  <c r="B22" i="174"/>
  <c r="B21" i="174"/>
  <c r="B20" i="174"/>
  <c r="B19" i="174"/>
  <c r="B18" i="174"/>
  <c r="B17" i="174"/>
  <c r="B16" i="174"/>
  <c r="B15" i="174"/>
  <c r="B14" i="174"/>
  <c r="B13" i="174"/>
  <c r="B12" i="174"/>
  <c r="B11" i="174"/>
  <c r="B10" i="174"/>
  <c r="B9" i="174"/>
  <c r="B8" i="174"/>
  <c r="B7" i="174"/>
  <c r="B6" i="174"/>
  <c r="B5" i="174"/>
  <c r="B4" i="174"/>
  <c r="B3" i="174"/>
  <c r="B2" i="174"/>
  <c r="C36" i="174"/>
  <c r="C35" i="174"/>
  <c r="C33" i="174"/>
  <c r="C30" i="174"/>
  <c r="C29" i="174"/>
  <c r="C28" i="174"/>
  <c r="C27" i="174"/>
  <c r="C26" i="174"/>
  <c r="C25" i="174"/>
  <c r="C24" i="174"/>
  <c r="C23" i="174"/>
  <c r="C22" i="174"/>
  <c r="C21" i="174"/>
  <c r="C20" i="174"/>
  <c r="C19" i="174"/>
  <c r="C18" i="174"/>
  <c r="C17" i="174"/>
  <c r="C16" i="174"/>
  <c r="C15" i="174"/>
  <c r="C13" i="174"/>
  <c r="C12" i="174"/>
  <c r="C11" i="174"/>
  <c r="C10" i="174"/>
  <c r="C9" i="174"/>
  <c r="C8" i="174"/>
  <c r="C7" i="174"/>
  <c r="C6" i="174"/>
  <c r="C5" i="174"/>
  <c r="C4" i="174"/>
  <c r="C3" i="174"/>
  <c r="C2" i="174"/>
  <c r="B487" i="2"/>
  <c r="B521" i="2"/>
  <c r="B589" i="2"/>
  <c r="B759" i="2"/>
  <c r="B929" i="2"/>
  <c r="B1167" i="2"/>
  <c r="B1201" i="2"/>
  <c r="B605" i="2"/>
  <c r="B741" i="2"/>
  <c r="B979" i="2"/>
  <c r="B1115" i="2"/>
  <c r="B1149" i="2"/>
  <c r="B1183" i="2"/>
  <c r="B1217" i="2"/>
  <c r="B1080" i="2"/>
  <c r="B667" i="2"/>
  <c r="B803" i="2"/>
  <c r="B1075" i="2"/>
  <c r="B1211" i="2"/>
  <c r="B1036" i="2"/>
  <c r="B1069" i="2"/>
  <c r="A26" i="80"/>
  <c r="A25" i="80"/>
  <c r="A24" i="80"/>
  <c r="A23" i="80"/>
  <c r="A20" i="80"/>
  <c r="A19" i="80"/>
  <c r="A18" i="80"/>
  <c r="A6" i="80"/>
  <c r="A21" i="80"/>
  <c r="A5" i="80"/>
  <c r="A9" i="80"/>
  <c r="A8" i="80"/>
  <c r="A7" i="80"/>
  <c r="A16" i="80"/>
  <c r="A15" i="80"/>
  <c r="A14" i="80"/>
  <c r="A17" i="80"/>
  <c r="A13" i="80"/>
  <c r="A4" i="80"/>
  <c r="A3" i="80"/>
  <c r="A11" i="80"/>
  <c r="A10" i="80"/>
  <c r="A12" i="80"/>
  <c r="A2" i="80"/>
  <c r="H32" i="174"/>
  <c r="C32" i="174"/>
  <c r="AL32" i="174"/>
  <c r="P32" i="174"/>
  <c r="AC32" i="174"/>
  <c r="Y32" i="174"/>
  <c r="AD32" i="174"/>
  <c r="AN32" i="174"/>
  <c r="AA32" i="174"/>
  <c r="F32" i="174"/>
  <c r="Z32" i="174"/>
  <c r="R32" i="174"/>
  <c r="K32" i="174"/>
  <c r="AG32" i="174"/>
  <c r="AF32" i="174"/>
  <c r="T32" i="174"/>
  <c r="M32" i="174"/>
  <c r="B32" i="174"/>
  <c r="L32" i="174"/>
  <c r="AH32" i="174"/>
  <c r="U32" i="174"/>
  <c r="E32" i="174"/>
  <c r="N32" i="174"/>
  <c r="W32" i="174"/>
  <c r="Q32" i="174"/>
  <c r="J32" i="174"/>
  <c r="O32" i="174"/>
  <c r="AB32" i="174"/>
  <c r="AK32" i="174"/>
  <c r="AI32" i="174"/>
  <c r="D32" i="174"/>
  <c r="S32" i="174"/>
  <c r="G32" i="174"/>
  <c r="X32" i="174"/>
  <c r="AM32" i="174"/>
  <c r="AJ32" i="174"/>
  <c r="V32" i="174"/>
  <c r="B602" i="2"/>
  <c r="X31" i="174"/>
  <c r="AD31" i="174"/>
  <c r="O31" i="174"/>
  <c r="U31" i="174"/>
  <c r="AJ31" i="174"/>
  <c r="T31" i="174"/>
  <c r="P31" i="174"/>
  <c r="AI31" i="174"/>
  <c r="S31" i="174"/>
  <c r="V31" i="174"/>
  <c r="F31" i="174"/>
  <c r="I31" i="174"/>
  <c r="L31" i="174"/>
  <c r="AH31" i="174"/>
  <c r="C40" i="57"/>
  <c r="AG31" i="174"/>
  <c r="B31" i="174"/>
  <c r="J31" i="174"/>
  <c r="W31" i="174"/>
  <c r="G31" i="174"/>
  <c r="AB31" i="174"/>
  <c r="E31" i="174"/>
  <c r="Z31" i="174"/>
  <c r="H31" i="174"/>
  <c r="Y31" i="174"/>
  <c r="AA31" i="174"/>
  <c r="C39" i="57"/>
  <c r="M31" i="174"/>
  <c r="K31" i="174"/>
  <c r="R31" i="174"/>
  <c r="AF31" i="174"/>
  <c r="Q31" i="174"/>
  <c r="AE31" i="174"/>
  <c r="D31" i="174"/>
  <c r="AC31" i="174"/>
  <c r="C31" i="174"/>
  <c r="N31" i="174"/>
  <c r="A383" i="2" l="1"/>
  <c r="A565" i="2"/>
  <c r="A179" i="2"/>
  <c r="A123" i="2"/>
  <c r="A791" i="2"/>
  <c r="A145" i="2"/>
  <c r="A664" i="2"/>
  <c r="A328" i="2"/>
  <c r="A1276" i="2"/>
  <c r="A732" i="2"/>
  <c r="A973" i="2"/>
  <c r="A213" i="2"/>
  <c r="A424" i="2"/>
  <c r="A702" i="2"/>
  <c r="A356" i="2"/>
  <c r="A1106" i="2"/>
  <c r="A1174" i="2"/>
  <c r="A766" i="2"/>
  <c r="A351" i="2"/>
  <c r="A329" i="2"/>
  <c r="A657" i="2"/>
  <c r="A113" i="2"/>
  <c r="A1045" i="2"/>
  <c r="A188" i="2"/>
  <c r="A773" i="2"/>
  <c r="A1208" i="2"/>
  <c r="A970" i="2"/>
  <c r="A689" i="2"/>
  <c r="A1143" i="2"/>
  <c r="A655" i="2"/>
  <c r="A362" i="2"/>
  <c r="A553" i="2"/>
  <c r="A928" i="2"/>
  <c r="A180" i="2"/>
  <c r="A1030" i="2"/>
  <c r="A146" i="2"/>
  <c r="A1302" i="2"/>
  <c r="A78" i="2"/>
  <c r="A1268" i="2"/>
  <c r="A452" i="2"/>
  <c r="A554" i="2"/>
  <c r="A316" i="2"/>
  <c r="A44" i="2"/>
  <c r="A656" i="2"/>
  <c r="A588" i="2"/>
  <c r="A282" i="2"/>
  <c r="A251" i="2"/>
  <c r="A557" i="2"/>
  <c r="A118" i="2"/>
  <c r="A1205" i="2"/>
  <c r="A860" i="2"/>
  <c r="A396" i="2"/>
  <c r="A826" i="2"/>
  <c r="A724" i="2"/>
  <c r="A192" i="2"/>
  <c r="A112" i="2"/>
  <c r="A659" i="2"/>
  <c r="A874" i="2"/>
  <c r="A47" i="2"/>
  <c r="A965" i="2"/>
  <c r="A115" i="2"/>
  <c r="A909" i="2"/>
  <c r="A81" i="2"/>
  <c r="A451" i="2"/>
  <c r="A1305" i="2"/>
  <c r="A127" i="2"/>
  <c r="A417" i="2"/>
  <c r="A840" i="2"/>
  <c r="A859" i="2"/>
  <c r="A281" i="2"/>
  <c r="A1043" i="2"/>
  <c r="A1072" i="2"/>
  <c r="A120" i="2"/>
  <c r="A723" i="2"/>
  <c r="A902" i="2"/>
  <c r="A358" i="2"/>
  <c r="A395" i="2"/>
  <c r="A1240" i="2"/>
  <c r="A772" i="2"/>
  <c r="A390" i="2"/>
  <c r="A160" i="2"/>
  <c r="A296" i="2"/>
  <c r="A330" i="2"/>
  <c r="A322" i="2"/>
  <c r="A216" i="2"/>
  <c r="A152" i="2"/>
  <c r="A1032" i="2"/>
  <c r="A488" i="2"/>
  <c r="A900" i="2"/>
  <c r="A866" i="2"/>
  <c r="A126" i="2"/>
  <c r="A832" i="2"/>
  <c r="A806" i="2"/>
  <c r="A764" i="2"/>
  <c r="A704" i="2"/>
  <c r="A522" i="2"/>
  <c r="A662" i="2"/>
  <c r="A458" i="2"/>
  <c r="A1112" i="2"/>
  <c r="A707" i="2"/>
  <c r="A61" i="2"/>
  <c r="A525" i="2"/>
  <c r="A185" i="2"/>
  <c r="A163" i="2"/>
  <c r="A95" i="2"/>
  <c r="A231" i="2"/>
  <c r="A83" i="2"/>
  <c r="A1047" i="2"/>
  <c r="A469" i="2"/>
  <c r="A729" i="2"/>
  <c r="A1115" i="2"/>
  <c r="A435" i="2"/>
  <c r="A1319" i="2"/>
  <c r="A775" i="2"/>
  <c r="A1251" i="2"/>
  <c r="A401" i="2"/>
  <c r="A877" i="2"/>
  <c r="A763" i="2"/>
  <c r="A979" i="2"/>
  <c r="A333" i="2"/>
  <c r="A1081" i="2"/>
  <c r="A321" i="2"/>
  <c r="A1149" i="2"/>
  <c r="A1103" i="2"/>
  <c r="A1217" i="2"/>
  <c r="A151" i="2"/>
  <c r="A468" i="2"/>
  <c r="A264" i="2"/>
  <c r="A48" i="2"/>
  <c r="A422" i="2"/>
  <c r="A128" i="2"/>
  <c r="A1318" i="2"/>
  <c r="A1034" i="2"/>
  <c r="A354" i="2"/>
  <c r="A230" i="2"/>
  <c r="A298" i="2"/>
  <c r="A1046" i="2"/>
  <c r="A842" i="2"/>
  <c r="A1102" i="2"/>
  <c r="A1231" i="2"/>
  <c r="A286" i="2"/>
  <c r="A672" i="2"/>
  <c r="A910" i="2"/>
  <c r="A978" i="2"/>
  <c r="A1204" i="2"/>
  <c r="A1170" i="2"/>
  <c r="A1163" i="2"/>
  <c r="A1182" i="2"/>
  <c r="A796" i="2"/>
  <c r="A1129" i="2"/>
  <c r="A932" i="2"/>
  <c r="A366" i="2"/>
  <c r="A1148" i="2"/>
  <c r="A1068" i="2"/>
  <c r="A830" i="2"/>
  <c r="A551" i="2"/>
  <c r="A82" i="2"/>
  <c r="A94" i="2"/>
  <c r="A536" i="2"/>
  <c r="A966" i="2"/>
  <c r="A517" i="2"/>
  <c r="A660" i="2"/>
  <c r="A1216" i="2"/>
  <c r="A1136" i="2"/>
  <c r="A252" i="2"/>
  <c r="A762" i="2"/>
  <c r="A592" i="2"/>
  <c r="A332" i="2"/>
  <c r="A162" i="2"/>
  <c r="A694" i="2"/>
  <c r="A184" i="2"/>
  <c r="A434" i="2"/>
  <c r="A740" i="2"/>
  <c r="A728" i="2"/>
  <c r="A864" i="2"/>
  <c r="A150" i="2"/>
  <c r="A400" i="2"/>
  <c r="A808" i="2"/>
  <c r="A1284" i="2"/>
  <c r="A116" i="2"/>
  <c r="A60" i="2"/>
  <c r="A570" i="2"/>
  <c r="A502" i="2"/>
  <c r="A604" i="2"/>
  <c r="A148" i="2"/>
  <c r="A1316" i="2"/>
  <c r="A58" i="2"/>
  <c r="A1180" i="2"/>
  <c r="A1248" i="2"/>
  <c r="A432" i="2"/>
  <c r="A228" i="2"/>
  <c r="A114" i="2"/>
  <c r="A1270" i="2"/>
  <c r="A1214" i="2"/>
  <c r="A602" i="2"/>
  <c r="A500" i="2"/>
  <c r="A862" i="2"/>
  <c r="A318" i="2"/>
  <c r="A1078" i="2"/>
  <c r="A908" i="2"/>
  <c r="A670" i="2"/>
  <c r="A896" i="2"/>
  <c r="A80" i="2"/>
  <c r="A828" i="2"/>
  <c r="A386" i="2"/>
  <c r="A194" i="2"/>
  <c r="A1146" i="2"/>
  <c r="A1236" i="2"/>
  <c r="A942" i="2"/>
  <c r="A738" i="2"/>
  <c r="A398" i="2"/>
  <c r="A92" i="2"/>
  <c r="A639" i="2"/>
  <c r="A741" i="2"/>
  <c r="A692" i="2"/>
  <c r="A636" i="2"/>
  <c r="A1126" i="2"/>
  <c r="A454" i="2"/>
  <c r="A352" i="2"/>
  <c r="A568" i="2"/>
  <c r="A930" i="2"/>
  <c r="A760" i="2"/>
  <c r="A534" i="2"/>
  <c r="A894" i="2"/>
  <c r="A861" i="2"/>
  <c r="A158" i="2"/>
  <c r="A661" i="2"/>
  <c r="A792" i="2"/>
  <c r="A727" i="2"/>
  <c r="A56" i="2"/>
  <c r="A562" i="2"/>
  <c r="A1037" i="2"/>
  <c r="A418" i="2"/>
  <c r="A1234" i="2"/>
  <c r="A800" i="2"/>
  <c r="A868" i="2"/>
  <c r="A751" i="2"/>
  <c r="A377" i="2"/>
  <c r="A1125" i="2"/>
  <c r="A1203" i="2"/>
  <c r="A841" i="2"/>
  <c r="A1181" i="2"/>
  <c r="A1139" i="2"/>
  <c r="A1169" i="2"/>
  <c r="A693" i="2"/>
  <c r="A1215" i="2"/>
  <c r="A795" i="2"/>
  <c r="A489" i="2"/>
  <c r="A399" i="2"/>
  <c r="A875" i="2"/>
  <c r="A1283" i="2"/>
  <c r="A1033" i="2"/>
  <c r="A353" i="2"/>
  <c r="A195" i="2"/>
  <c r="A671" i="2"/>
  <c r="A1237" i="2"/>
  <c r="A1135" i="2"/>
  <c r="A501" i="2"/>
  <c r="A739" i="2"/>
  <c r="A561" i="2"/>
  <c r="A119" i="2"/>
  <c r="A799" i="2"/>
  <c r="A591" i="2"/>
  <c r="A217" i="2"/>
  <c r="A93" i="2"/>
  <c r="A421" i="2"/>
  <c r="A319" i="2"/>
  <c r="A1271" i="2"/>
  <c r="A365" i="2"/>
  <c r="A1317" i="2"/>
  <c r="A285" i="2"/>
  <c r="A931" i="2"/>
  <c r="A1113" i="2"/>
  <c r="A829" i="2"/>
  <c r="A863" i="2"/>
  <c r="A297" i="2"/>
  <c r="A603" i="2"/>
  <c r="A807" i="2"/>
  <c r="A1079" i="2"/>
  <c r="A939" i="2"/>
  <c r="A1095" i="2"/>
  <c r="A757" i="2"/>
  <c r="A361" i="2"/>
  <c r="A55" i="2"/>
  <c r="A905" i="2"/>
  <c r="A1061" i="2"/>
  <c r="A1244" i="2"/>
  <c r="A111" i="2"/>
  <c r="A327" i="2"/>
  <c r="A89" i="2"/>
  <c r="A1177" i="2"/>
  <c r="A837" i="2"/>
  <c r="A449" i="2"/>
  <c r="A1027" i="2"/>
  <c r="A77" i="2"/>
  <c r="A429" i="2"/>
  <c r="A143" i="2"/>
  <c r="A755" i="2"/>
  <c r="A1313" i="2"/>
  <c r="A347" i="2"/>
  <c r="A211" i="2"/>
  <c r="A893" i="2"/>
  <c r="A871" i="2"/>
  <c r="A735" i="2"/>
  <c r="A41" i="2"/>
  <c r="A177" i="2"/>
  <c r="A927" i="2"/>
  <c r="A1245" i="2"/>
  <c r="A247" i="2"/>
  <c r="A959" i="2"/>
  <c r="A687" i="2"/>
  <c r="A961" i="2"/>
  <c r="A1029" i="2"/>
  <c r="A1279" i="2"/>
  <c r="A789" i="2"/>
  <c r="A653" i="2"/>
  <c r="A293" i="2"/>
  <c r="A1131" i="2"/>
  <c r="A178" i="2"/>
  <c r="A1299" i="2"/>
  <c r="A585" i="2"/>
  <c r="A1165" i="2"/>
  <c r="A157" i="2"/>
  <c r="A1199" i="2"/>
  <c r="A599" i="2"/>
  <c r="A459" i="2"/>
  <c r="A79" i="2"/>
  <c r="A1275" i="2"/>
  <c r="A867" i="2"/>
  <c r="A391" i="2"/>
  <c r="A759" i="2"/>
  <c r="A567" i="2"/>
  <c r="A1315" i="2"/>
  <c r="A465" i="2"/>
  <c r="A1309" i="2"/>
  <c r="A1105" i="2"/>
  <c r="A323" i="2"/>
  <c r="A1111" i="2"/>
  <c r="A725" i="2"/>
  <c r="A601" i="2"/>
  <c r="A397" i="2"/>
  <c r="A289" i="2"/>
  <c r="A227" i="2"/>
  <c r="A419" i="2"/>
  <c r="A895" i="2"/>
  <c r="A589" i="2"/>
  <c r="A51" i="2"/>
  <c r="A1235" i="2"/>
  <c r="A1167" i="2"/>
  <c r="A1145" i="2"/>
  <c r="A159" i="2"/>
  <c r="A669" i="2"/>
  <c r="A663" i="2"/>
  <c r="A221" i="2"/>
  <c r="A193" i="2"/>
  <c r="A703" i="2"/>
  <c r="A1099" i="2"/>
  <c r="A1173" i="2"/>
  <c r="A85" i="2"/>
  <c r="A533" i="2"/>
  <c r="A385" i="2"/>
  <c r="A1269" i="2"/>
  <c r="A1213" i="2"/>
  <c r="A249" i="2"/>
  <c r="A929" i="2"/>
  <c r="A765" i="2"/>
  <c r="A1241" i="2"/>
  <c r="A969" i="2"/>
  <c r="A975" i="2"/>
  <c r="A283" i="2"/>
  <c r="A147" i="2"/>
  <c r="A771" i="2"/>
  <c r="A555" i="2"/>
  <c r="A833" i="2"/>
  <c r="A935" i="2"/>
  <c r="A1281" i="2"/>
  <c r="A805" i="2"/>
  <c r="A731" i="2"/>
  <c r="A317" i="2"/>
  <c r="A1247" i="2"/>
  <c r="A595" i="2"/>
  <c r="A888" i="2"/>
  <c r="A820" i="2"/>
  <c r="A310" i="2"/>
  <c r="A140" i="2"/>
  <c r="A208" i="2"/>
  <c r="A1058" i="2"/>
  <c r="A38" i="2"/>
  <c r="A72" i="2"/>
  <c r="A922" i="2"/>
  <c r="A174" i="2"/>
  <c r="A276" i="2"/>
  <c r="A378" i="2"/>
  <c r="A718" i="2"/>
  <c r="A1296" i="2"/>
  <c r="A650" i="2"/>
  <c r="A854" i="2"/>
  <c r="A1262" i="2"/>
  <c r="A548" i="2"/>
  <c r="A106" i="2"/>
  <c r="A1228" i="2"/>
  <c r="A1194" i="2"/>
  <c r="A560" i="2"/>
  <c r="A1207" i="2"/>
  <c r="A1028" i="2"/>
  <c r="A1062" i="2"/>
  <c r="A564" i="2"/>
  <c r="A768" i="2"/>
  <c r="A190" i="2"/>
  <c r="A1096" i="2"/>
  <c r="A785" i="2"/>
  <c r="A37" i="2"/>
  <c r="A630" i="2"/>
  <c r="A139" i="2"/>
  <c r="A275" i="2"/>
  <c r="A1071" i="2"/>
  <c r="A445" i="2"/>
  <c r="A1307" i="2"/>
  <c r="A457" i="2"/>
  <c r="A629" i="2"/>
  <c r="A737" i="2"/>
  <c r="A125" i="2"/>
  <c r="A1303" i="2"/>
  <c r="A600" i="2"/>
  <c r="A1098" i="2"/>
  <c r="A571" i="2"/>
  <c r="A593" i="2"/>
  <c r="A899" i="2"/>
  <c r="A933" i="2"/>
  <c r="A261" i="2"/>
  <c r="A1179" i="2"/>
  <c r="A1035" i="2"/>
  <c r="A559" i="2"/>
  <c r="A695" i="2"/>
  <c r="A1171" i="2"/>
  <c r="A1042" i="2"/>
  <c r="A91" i="2"/>
  <c r="A547" i="2"/>
  <c r="A411" i="2"/>
  <c r="A1057" i="2"/>
  <c r="A343" i="2"/>
  <c r="A1091" i="2"/>
  <c r="A1301" i="2"/>
  <c r="A701" i="2"/>
  <c r="A255" i="2"/>
  <c r="A717" i="2"/>
  <c r="A1023" i="2"/>
  <c r="A1267" i="2"/>
  <c r="A887" i="2"/>
  <c r="A1211" i="2"/>
  <c r="A191" i="2"/>
  <c r="A483" i="2"/>
  <c r="A479" i="2"/>
  <c r="A253" i="2"/>
  <c r="A1025" i="2"/>
  <c r="A581" i="2"/>
  <c r="A1295" i="2"/>
  <c r="A513" i="2"/>
  <c r="A825" i="2"/>
  <c r="A259" i="2"/>
  <c r="A415" i="2"/>
  <c r="A1093" i="2"/>
  <c r="A957" i="2"/>
  <c r="A462" i="2"/>
  <c r="A1210" i="2"/>
  <c r="A73" i="2"/>
  <c r="A923" i="2"/>
  <c r="A1263" i="2"/>
  <c r="A428" i="2"/>
  <c r="A598" i="2"/>
  <c r="A156" i="2"/>
  <c r="A1229" i="2"/>
  <c r="A651" i="2"/>
  <c r="A822" i="2"/>
  <c r="A720" i="2"/>
  <c r="A394" i="2"/>
  <c r="A586" i="2"/>
  <c r="A1040" i="2"/>
  <c r="A1059" i="2"/>
  <c r="A107" i="2"/>
  <c r="A904" i="2"/>
  <c r="A360" i="2"/>
  <c r="A42" i="2"/>
  <c r="A1142" i="2"/>
  <c r="A836" i="2"/>
  <c r="A938" i="2"/>
  <c r="A889" i="2"/>
  <c r="A926" i="2"/>
  <c r="A858" i="2"/>
  <c r="A212" i="2"/>
  <c r="A326" i="2"/>
  <c r="A484" i="2"/>
  <c r="A88" i="2"/>
  <c r="A1161" i="2"/>
  <c r="A447" i="2"/>
  <c r="A518" i="2"/>
  <c r="A450" i="2"/>
  <c r="A700" i="2"/>
  <c r="A685" i="2"/>
  <c r="A855" i="2"/>
  <c r="A1297" i="2"/>
  <c r="A246" i="2"/>
  <c r="A416" i="2"/>
  <c r="A1312" i="2"/>
  <c r="A515" i="2"/>
  <c r="A753" i="2"/>
  <c r="A243" i="2"/>
  <c r="A382" i="2"/>
  <c r="A1108" i="2"/>
  <c r="A1195" i="2"/>
  <c r="A481" i="2"/>
  <c r="A258" i="2"/>
  <c r="A549" i="2"/>
  <c r="A76" i="2"/>
  <c r="A314" i="2"/>
  <c r="A54" i="2"/>
  <c r="A1074" i="2"/>
  <c r="A175" i="2"/>
  <c r="A144" i="2"/>
  <c r="A530" i="2"/>
  <c r="A1127" i="2"/>
  <c r="A1164" i="2"/>
  <c r="A734" i="2"/>
  <c r="A991" i="2"/>
  <c r="A245" i="2"/>
  <c r="A1162" i="2"/>
  <c r="A890" i="2"/>
  <c r="A788" i="2"/>
  <c r="A516" i="2"/>
  <c r="A819" i="2"/>
  <c r="A105" i="2"/>
  <c r="A853" i="2"/>
  <c r="A176" i="2"/>
  <c r="A1298" i="2"/>
  <c r="A1060" i="2"/>
  <c r="A584" i="2"/>
  <c r="A937" i="2"/>
  <c r="A108" i="2"/>
  <c r="A1094" i="2"/>
  <c r="A346" i="2"/>
  <c r="A869" i="2"/>
  <c r="A1277" i="2"/>
  <c r="A686" i="2"/>
  <c r="A257" i="2"/>
  <c r="A801" i="2"/>
  <c r="A971" i="2"/>
  <c r="A1311" i="2"/>
  <c r="A1196" i="2"/>
  <c r="A649" i="2"/>
  <c r="A244" i="2"/>
  <c r="A631" i="2"/>
  <c r="A733" i="2"/>
  <c r="A495" i="2"/>
  <c r="A40" i="2"/>
  <c r="A210" i="2"/>
  <c r="A1026" i="2"/>
  <c r="A1261" i="2"/>
  <c r="A1141" i="2"/>
  <c r="A427" i="2"/>
  <c r="A699" i="2"/>
  <c r="A359" i="2"/>
  <c r="A597" i="2"/>
  <c r="A312" i="2"/>
  <c r="A325" i="2"/>
  <c r="A291" i="2"/>
  <c r="A563" i="2"/>
  <c r="A1073" i="2"/>
  <c r="A121" i="2"/>
  <c r="A223" i="2"/>
  <c r="A87" i="2"/>
  <c r="A754" i="2"/>
  <c r="A529" i="2"/>
  <c r="A461" i="2"/>
  <c r="A1128" i="2"/>
  <c r="A173" i="2"/>
  <c r="A50" i="2"/>
  <c r="A622" i="2"/>
  <c r="A1166" i="2"/>
  <c r="A1064" i="2"/>
  <c r="A996" i="2"/>
  <c r="A214" i="2"/>
  <c r="A690" i="2"/>
  <c r="A962" i="2"/>
  <c r="A1200" i="2"/>
  <c r="A350" i="2"/>
  <c r="A384" i="2"/>
  <c r="A520" i="2"/>
  <c r="A1132" i="2"/>
  <c r="A486" i="2"/>
  <c r="A758" i="2"/>
  <c r="A186" i="2"/>
  <c r="A1104" i="2"/>
  <c r="A1002" i="2"/>
  <c r="A628" i="2"/>
  <c r="A696" i="2"/>
  <c r="A220" i="2"/>
  <c r="A254" i="2"/>
  <c r="A934" i="2"/>
  <c r="A1172" i="2"/>
  <c r="A1308" i="2"/>
  <c r="A492" i="2"/>
  <c r="A1206" i="2"/>
  <c r="A1070" i="2"/>
  <c r="A1274" i="2"/>
  <c r="A730" i="2"/>
  <c r="A526" i="2"/>
  <c r="A1138" i="2"/>
  <c r="A594" i="2"/>
  <c r="A968" i="2"/>
  <c r="A84" i="2"/>
  <c r="A288" i="2"/>
  <c r="A798" i="2"/>
  <c r="A752" i="2"/>
  <c r="A786" i="2"/>
  <c r="A514" i="2"/>
  <c r="A1024" i="2"/>
  <c r="A956" i="2"/>
  <c r="A412" i="2"/>
  <c r="A582" i="2"/>
  <c r="A1092" i="2"/>
  <c r="A344" i="2"/>
  <c r="A684" i="2"/>
  <c r="A1160" i="2"/>
  <c r="A446" i="2"/>
  <c r="A990" i="2"/>
  <c r="A616" i="2"/>
  <c r="A242" i="2"/>
  <c r="A1285" i="2"/>
  <c r="A989" i="2"/>
  <c r="A804" i="2"/>
  <c r="A1178" i="2"/>
  <c r="A998" i="2"/>
  <c r="A1004" i="2"/>
  <c r="A1010" i="2"/>
  <c r="A1076" i="2"/>
  <c r="A770" i="2"/>
  <c r="A260" i="2"/>
  <c r="A292" i="2"/>
  <c r="A487" i="2"/>
  <c r="A348" i="2"/>
  <c r="A665" i="2"/>
  <c r="A587" i="2"/>
  <c r="A155" i="2"/>
  <c r="A1183" i="2"/>
  <c r="A1238" i="2"/>
  <c r="A279" i="2"/>
  <c r="A925" i="2"/>
  <c r="A891" i="2"/>
  <c r="A109" i="2"/>
  <c r="A367" i="2"/>
  <c r="A898" i="2"/>
  <c r="A456" i="2"/>
  <c r="A493" i="2"/>
  <c r="A226" i="2"/>
  <c r="A1044" i="2"/>
  <c r="A466" i="2"/>
  <c r="A1067" i="2"/>
  <c r="A122" i="2"/>
  <c r="A183" i="2"/>
  <c r="A215" i="2"/>
  <c r="A523" i="2"/>
  <c r="A972" i="2"/>
  <c r="A583" i="2"/>
  <c r="A311" i="2"/>
  <c r="A761" i="2"/>
  <c r="A196" i="2"/>
  <c r="A124" i="2"/>
  <c r="A1039" i="2"/>
  <c r="A393" i="2"/>
  <c r="A1242" i="2"/>
  <c r="A1107" i="2"/>
  <c r="A1230" i="2"/>
  <c r="A278" i="2"/>
  <c r="A964" i="2"/>
  <c r="A222" i="2"/>
  <c r="A936" i="2"/>
  <c r="A831" i="2"/>
  <c r="A294" i="2"/>
  <c r="A491" i="2"/>
  <c r="A706" i="2"/>
  <c r="A556" i="2"/>
  <c r="A49" i="2"/>
  <c r="A1137" i="2"/>
  <c r="A535" i="2"/>
  <c r="A225" i="2"/>
  <c r="A380" i="2"/>
  <c r="A1097" i="2"/>
  <c r="A769" i="2"/>
  <c r="A967" i="2"/>
  <c r="A1063" i="2"/>
  <c r="A309" i="2"/>
  <c r="A824" i="2"/>
  <c r="A615" i="2"/>
  <c r="A955" i="2"/>
  <c r="A1193" i="2"/>
  <c r="A1300" i="2"/>
  <c r="A1130" i="2"/>
  <c r="A756" i="2"/>
  <c r="A154" i="2"/>
  <c r="A74" i="2"/>
  <c r="A623" i="2"/>
  <c r="A634" i="2"/>
  <c r="A633" i="2"/>
  <c r="A992" i="2"/>
  <c r="A999" i="2"/>
  <c r="A1005" i="2"/>
  <c r="A1011" i="2"/>
  <c r="A430" i="2"/>
  <c r="A906" i="2"/>
  <c r="A566" i="2"/>
  <c r="A1110" i="2"/>
  <c r="A993" i="2"/>
  <c r="A431" i="2"/>
  <c r="A552" i="2"/>
  <c r="A280" i="2"/>
  <c r="A794" i="2"/>
  <c r="A519" i="2"/>
  <c r="A903" i="2"/>
  <c r="A153" i="2"/>
  <c r="A1272" i="2"/>
  <c r="A503" i="2"/>
  <c r="A697" i="2"/>
  <c r="A381" i="2"/>
  <c r="A313" i="2"/>
  <c r="A605" i="2"/>
  <c r="A299" i="2"/>
  <c r="A524" i="2"/>
  <c r="A388" i="2"/>
  <c r="A187" i="2"/>
  <c r="A423" i="2"/>
  <c r="A117" i="2"/>
  <c r="A907" i="2"/>
  <c r="A1077" i="2"/>
  <c r="A387" i="2"/>
  <c r="A1278" i="2"/>
  <c r="A719" i="2"/>
  <c r="A1201" i="2"/>
  <c r="A827" i="2"/>
  <c r="A496" i="2"/>
  <c r="A413" i="2"/>
  <c r="A209" i="2"/>
  <c r="A897" i="2"/>
  <c r="A219" i="2"/>
  <c r="A90" i="2"/>
  <c r="A1209" i="2"/>
  <c r="A53" i="2"/>
  <c r="A290" i="2"/>
  <c r="A182" i="2"/>
  <c r="A1310" i="2"/>
  <c r="A482" i="2"/>
  <c r="A1134" i="2"/>
  <c r="A528" i="2"/>
  <c r="A1038" i="2"/>
  <c r="A924" i="2"/>
  <c r="A873" i="2"/>
  <c r="A392" i="2"/>
  <c r="A1168" i="2"/>
  <c r="A324" i="2"/>
  <c r="A774" i="2"/>
  <c r="A331" i="2"/>
  <c r="A379" i="2"/>
  <c r="A1280" i="2"/>
  <c r="A654" i="2"/>
  <c r="A467" i="2"/>
  <c r="A872" i="2"/>
  <c r="A1069" i="2"/>
  <c r="A1147" i="2"/>
  <c r="A977" i="2"/>
  <c r="A1314" i="2"/>
  <c r="A722" i="2"/>
  <c r="A1041" i="2"/>
  <c r="A637" i="2"/>
  <c r="A1159" i="2"/>
  <c r="A1080" i="2"/>
  <c r="A1273" i="2"/>
  <c r="A1109" i="2"/>
  <c r="A667" i="2"/>
  <c r="A617" i="2"/>
  <c r="A627" i="2"/>
  <c r="A632" i="2"/>
  <c r="A994" i="2"/>
  <c r="A1000" i="2"/>
  <c r="A1006" i="2"/>
  <c r="A1012" i="2"/>
  <c r="A1212" i="2"/>
  <c r="A363" i="2"/>
  <c r="A963" i="2"/>
  <c r="A181" i="2"/>
  <c r="A485" i="2"/>
  <c r="A420" i="2"/>
  <c r="A835" i="2"/>
  <c r="A1306" i="2"/>
  <c r="A809" i="2"/>
  <c r="A857" i="2"/>
  <c r="A1265" i="2"/>
  <c r="A75" i="2"/>
  <c r="A129" i="2"/>
  <c r="A558" i="2"/>
  <c r="A320" i="2"/>
  <c r="A425" i="2"/>
  <c r="A287" i="2"/>
  <c r="A941" i="2"/>
  <c r="A911" i="2"/>
  <c r="A224" i="2"/>
  <c r="A666" i="2"/>
  <c r="A821" i="2"/>
  <c r="A1133" i="2"/>
  <c r="A1031" i="2"/>
  <c r="A1065" i="2"/>
  <c r="A787" i="2"/>
  <c r="A39" i="2"/>
  <c r="A455" i="2"/>
  <c r="A355" i="2"/>
  <c r="A43" i="2"/>
  <c r="A1243" i="2"/>
  <c r="A691" i="2"/>
  <c r="A448" i="2"/>
  <c r="A364" i="2"/>
  <c r="A1066" i="2"/>
  <c r="A658" i="2"/>
  <c r="A1202" i="2"/>
  <c r="A596" i="2"/>
  <c r="A142" i="2"/>
  <c r="A1304" i="2"/>
  <c r="A1100" i="2"/>
  <c r="A698" i="2"/>
  <c r="A86" i="2"/>
  <c r="A460" i="2"/>
  <c r="A944" i="2"/>
  <c r="A797" i="2"/>
  <c r="A876" i="2"/>
  <c r="A790" i="2"/>
  <c r="A433" i="2"/>
  <c r="A161" i="2"/>
  <c r="A1233" i="2"/>
  <c r="A497" i="2"/>
  <c r="A1250" i="2"/>
  <c r="A569" i="2"/>
  <c r="A892" i="2"/>
  <c r="A1198" i="2"/>
  <c r="A943" i="2"/>
  <c r="A1249" i="2"/>
  <c r="A263" i="2"/>
  <c r="A1266" i="2"/>
  <c r="A1075" i="2"/>
  <c r="A110" i="2"/>
  <c r="A218" i="2"/>
  <c r="A256" i="2"/>
  <c r="A635" i="2"/>
  <c r="A621" i="2"/>
  <c r="A625" i="2"/>
  <c r="A995" i="2"/>
  <c r="A1001" i="2"/>
  <c r="A1007" i="2"/>
  <c r="A1013" i="2"/>
  <c r="A974" i="2"/>
  <c r="A838" i="2"/>
  <c r="A1246" i="2"/>
  <c r="A265" i="2"/>
  <c r="A295" i="2"/>
  <c r="A688" i="2"/>
  <c r="A45" i="2"/>
  <c r="A349" i="2"/>
  <c r="A284" i="2"/>
  <c r="A767" i="2"/>
  <c r="A673" i="2"/>
  <c r="A945" i="2"/>
  <c r="A901" i="2"/>
  <c r="A823" i="2"/>
  <c r="A1197" i="2"/>
  <c r="A721" i="2"/>
  <c r="A537" i="2"/>
  <c r="A490" i="2"/>
  <c r="A527" i="2"/>
  <c r="A357" i="2"/>
  <c r="A1282" i="2"/>
  <c r="A389" i="2"/>
  <c r="A57" i="2"/>
  <c r="A976" i="2"/>
  <c r="A453" i="2"/>
  <c r="A802" i="2"/>
  <c r="A277" i="2"/>
  <c r="A870" i="2"/>
  <c r="A793" i="2"/>
  <c r="A149" i="2"/>
  <c r="A141" i="2"/>
  <c r="A532" i="2"/>
  <c r="A189" i="2"/>
  <c r="A521" i="2"/>
  <c r="A550" i="2"/>
  <c r="A834" i="2"/>
  <c r="A726" i="2"/>
  <c r="A52" i="2"/>
  <c r="A958" i="2"/>
  <c r="A414" i="2"/>
  <c r="A426" i="2"/>
  <c r="A499" i="2"/>
  <c r="A839" i="2"/>
  <c r="A494" i="2"/>
  <c r="A59" i="2"/>
  <c r="A1114" i="2"/>
  <c r="A865" i="2"/>
  <c r="A921" i="2"/>
  <c r="A463" i="2"/>
  <c r="A531" i="2"/>
  <c r="A705" i="2"/>
  <c r="A1144" i="2"/>
  <c r="A1232" i="2"/>
  <c r="A1227" i="2"/>
  <c r="A683" i="2"/>
  <c r="A241" i="2"/>
  <c r="A960" i="2"/>
  <c r="A590" i="2"/>
  <c r="A250" i="2"/>
  <c r="A1008" i="2"/>
  <c r="A464" i="2"/>
  <c r="A652" i="2"/>
  <c r="A843" i="2"/>
  <c r="A856" i="2"/>
  <c r="A1264" i="2"/>
  <c r="A736" i="2"/>
  <c r="A668" i="2"/>
  <c r="A940" i="2"/>
  <c r="A71" i="2"/>
  <c r="A46" i="2"/>
</calcChain>
</file>

<file path=xl/sharedStrings.xml><?xml version="1.0" encoding="utf-8"?>
<sst xmlns="http://schemas.openxmlformats.org/spreadsheetml/2006/main" count="2419" uniqueCount="584">
  <si>
    <t>Comp Cd and Full Name</t>
  </si>
  <si>
    <t>Service Target Adult % (&gt;=100%)</t>
  </si>
  <si>
    <t>Follow-Up Within 7 Days: Face-to-Face % (&gt;=75% Annual Measure)</t>
  </si>
  <si>
    <t>Community Linkage % (&gt;=23% Annual Measure)</t>
  </si>
  <si>
    <t>Crisis Follow-Up Within 30 Days % (&gt;=90%)</t>
  </si>
  <si>
    <t>010 - BETTY HARDWICK CENTER</t>
  </si>
  <si>
    <t>020 - TEXAS PANHANDLE CENTERS</t>
  </si>
  <si>
    <t>030 - AUSTIN-TRAVIS CO INTEGRAL CARE</t>
  </si>
  <si>
    <t>040 - CENTRAL COUNTIES SERVICES</t>
  </si>
  <si>
    <t>050 - THE CENTER FOR HEALTH CARE SERVICES</t>
  </si>
  <si>
    <t>060 - CENTER FOR LIFE RESOURCES</t>
  </si>
  <si>
    <t>070 - CENTRAL PLAINS CENTER</t>
  </si>
  <si>
    <t>090 - EMERGENCE HEALTH NETWORK</t>
  </si>
  <si>
    <t>100 - THE GULF COAST CENTER</t>
  </si>
  <si>
    <t>110 - GULF BEND MHMR CENTER</t>
  </si>
  <si>
    <t>130 - TROPICAL TEXAS BEHAVIORAL HEALTH</t>
  </si>
  <si>
    <t>140 - SPINDLETOP CENTER</t>
  </si>
  <si>
    <t>150 - STARCARE SPECIALTY HEALTH SYSTEM</t>
  </si>
  <si>
    <t>160 - MHMR SERVICES FOR THE CONCHO VALLEY</t>
  </si>
  <si>
    <t>170 - PERMIAN BASIN COMMUNITY CENTERS FOR</t>
  </si>
  <si>
    <t>180 - BEHAVIORAL HEALTH CENTER OF NUECES COUNTY</t>
  </si>
  <si>
    <t>190 - ANDREWS CENTER</t>
  </si>
  <si>
    <t>200 - MHMR OF TARRANT COUNTY</t>
  </si>
  <si>
    <t>220 - HEART OF TEXAS REGION MHMR CENTER</t>
  </si>
  <si>
    <t>230 - HELEN FARABEE CENTERS</t>
  </si>
  <si>
    <t>240 - COMMUNITY HEALTHCORE</t>
  </si>
  <si>
    <t>250 - MHMR AUTH.OF BRAZOS VALLEY</t>
  </si>
  <si>
    <t>260 - BURKE CENTER</t>
  </si>
  <si>
    <t>280 - MHMR AUTHORITY OF HARRIS COU</t>
  </si>
  <si>
    <t>290 - TEXOMA COMMUNITY CENTER</t>
  </si>
  <si>
    <t>350 - PECAN VALLEY CENTERS</t>
  </si>
  <si>
    <t>380 - TRI-COUNTY MHMR SERVICES</t>
  </si>
  <si>
    <t>400 - DENTON COUNTY MHMR CENTER</t>
  </si>
  <si>
    <t>430 - TEXANA COMMUNITY MHMR CENTER</t>
  </si>
  <si>
    <t>450 - WEST TEXAS CENTERS</t>
  </si>
  <si>
    <t>460 - BLUEBONNET TRAILS COMMUNITY SERVICES</t>
  </si>
  <si>
    <t>470 - HILL COUNTRY COMMUNITY MHDD CENTER</t>
  </si>
  <si>
    <t>475 - COASTAL PLAINS COMMUNITY CENTER</t>
  </si>
  <si>
    <t>480 - LAKES REGIONAL MHMR CENTER</t>
  </si>
  <si>
    <t>485 - BORDER REGION BEHAVIORAL HEALTH CENTER</t>
  </si>
  <si>
    <t>490 - CAMINO REAL COMMUNITY SERVICES</t>
  </si>
  <si>
    <t>Contract Measure</t>
  </si>
  <si>
    <t>020 - PANHANDLE</t>
  </si>
  <si>
    <t>030 - ATCIC</t>
  </si>
  <si>
    <t>040 - CENTRAL COUNTIES</t>
  </si>
  <si>
    <t>050 - CHCS</t>
  </si>
  <si>
    <t>060 - CLR</t>
  </si>
  <si>
    <t>090 - EL PASO</t>
  </si>
  <si>
    <t>100 - GULF COAST</t>
  </si>
  <si>
    <t>110 - GULF BEND</t>
  </si>
  <si>
    <t xml:space="preserve">130 - TROPICAL </t>
  </si>
  <si>
    <t>140 - SPINDLETOP</t>
  </si>
  <si>
    <t>150 - STARCARE</t>
  </si>
  <si>
    <t>160 - CONCHO</t>
  </si>
  <si>
    <t>170 - PERMIAN BASIN</t>
  </si>
  <si>
    <t>180 - NUECES</t>
  </si>
  <si>
    <t>190 - ANDREWS</t>
  </si>
  <si>
    <t xml:space="preserve">200 - TARRANT </t>
  </si>
  <si>
    <t>220 - HOT</t>
  </si>
  <si>
    <t>230 - HELEN FARABEE</t>
  </si>
  <si>
    <t>240 - HEALTHCORE</t>
  </si>
  <si>
    <t>250 - BRAZOS</t>
  </si>
  <si>
    <t>260 - BURKE</t>
  </si>
  <si>
    <t>280 - HARRIS</t>
  </si>
  <si>
    <t>290 - TEXOMA</t>
  </si>
  <si>
    <t>350 - PECAN VALLEY</t>
  </si>
  <si>
    <t>380 - TRI-COUNTY</t>
  </si>
  <si>
    <t>400 - DENTON</t>
  </si>
  <si>
    <t>430 - TEXANA</t>
  </si>
  <si>
    <t>440 - ACCESS</t>
  </si>
  <si>
    <t>450 - WEST TX</t>
  </si>
  <si>
    <t>460 - BLUEBONNET</t>
  </si>
  <si>
    <t>470 - HILL COUNTRY</t>
  </si>
  <si>
    <t>475 - COASTAL PLAINS</t>
  </si>
  <si>
    <t>480 - LAKES</t>
  </si>
  <si>
    <t xml:space="preserve">485 - BORDER </t>
  </si>
  <si>
    <t>490 - CAMINO</t>
  </si>
  <si>
    <t>Measure</t>
  </si>
  <si>
    <t>Description</t>
  </si>
  <si>
    <t>Numerator</t>
  </si>
  <si>
    <t>Denominator</t>
  </si>
  <si>
    <t>Glossary of Terms</t>
  </si>
  <si>
    <t>Assessment Service</t>
  </si>
  <si>
    <t>Client Month</t>
  </si>
  <si>
    <t>Refers to a count of clients and months for the measured reporting period.  For example, a client with activity in 3 months of a measured period counts as 3, those with activity only in 1 month counts as 1.</t>
  </si>
  <si>
    <t>A crisis episode begins when a crisis service is provided to an individual where there are no other crisis services provided to that individual within the previous seven days.</t>
  </si>
  <si>
    <t>The 81st Legislature appropriated new crisis funding to DSHS to support a statewide initiative to enhance the crisis service delivery system.  This ongoing DSHS initiative is known as Crisis Redesign.  The policies and expectations for the enhanced crisis system were initially based on specifications in Rider 65 of the General Appropriations Act, 81st Legislature.  The Legislature has continued to allocate this funding to DSHS.  Based on the positive outcomes attained during the biennium when Rider 65 specifically appropriated the new crisis funding, DSHS will continue to fund Crisis Redesign in keeping with the policies and expectations reflected in Rider 65.</t>
  </si>
  <si>
    <t>Crisis Service</t>
  </si>
  <si>
    <t>A crisis service includes both inpatient and outpatient service procedure codes that either contain an ET modifier (ex., psychosocial rehabilitative services in response to a crisis = H2017ET), or are uniquely defined as a crisis service (ex., crisis residential = H0018).</t>
  </si>
  <si>
    <t xml:space="preserve">Measured Month  </t>
  </si>
  <si>
    <t xml:space="preserve">The month for which the DSHS Contract Manager performs a compliance review.  </t>
  </si>
  <si>
    <t>Partially Authorized Months</t>
  </si>
  <si>
    <t>Includes screening, hotline, crisis follow-up and relapse prevention, benefit eligibility determination, and continuity of services.</t>
  </si>
  <si>
    <t xml:space="preserve">Under Served </t>
  </si>
  <si>
    <t>Refers to Texas Resilience and Recovery (TRR) levels of care that are intended for ongoing service delivery, specifically adult levels of care 1 through 4 and children and youth levels of care 1.1 through 4.</t>
  </si>
  <si>
    <t>Uniform Assessment Completion Rate Adult % (&gt;=95%)</t>
  </si>
  <si>
    <t>ACT Target % (&gt;=54%)</t>
  </si>
  <si>
    <t>Juvenile Justice Avoidance % (&gt;=95%)</t>
  </si>
  <si>
    <t>Total population of the local service area.</t>
  </si>
  <si>
    <t>All adults authorized in a FLOC during the measurement period.</t>
  </si>
  <si>
    <t>Clinical and Support Services</t>
  </si>
  <si>
    <t>DSHS Purchased Inpatient Bed</t>
  </si>
  <si>
    <t xml:space="preserve">Refers to accommodation at a state hospital, Montgomery County Mental Health Treatment Facility, DSHS funded community hospitals (i.e., Harris County Psychiatric Center, Sunrise Canyon, and Galveston Community Hospital) documented using CARE assignment codes H035, and TC07, or local hospitalizations paid for with DSHS funding and reported as encounters using PROCEDURE_CDs = T2048 and T2048HA,  It excludesIt excludes Hill Country Crisis Stabilization Unit (CSU), all other crisis facilities and Rusk and Vernon forensic locations Crisis Stabilization Units (CSU) -  including Hill Country, Extended Observation Units (EOU), Crisis Respite, Crisis Residential and Rusk and Vernon forensic locations. </t>
  </si>
  <si>
    <t>DSHS Purchased Inpatient Bed Day</t>
  </si>
  <si>
    <t>Refers to a day in a DSHS Purchased Inpatient Bed. Generally the count includes each day in the facility that crossed midnight except for same day admissions and discharges which count as one day.</t>
  </si>
  <si>
    <t>Mental Health (MH) Hourly Service</t>
  </si>
  <si>
    <t>Community Support Plan % (&gt;=95% Annual Measure)</t>
  </si>
  <si>
    <t>Hospitalization % (&lt;=1.9%)</t>
  </si>
  <si>
    <t>Effective Crisis Response % (&gt;=75.1%)</t>
  </si>
  <si>
    <t>Frequent Admission % (&lt;=0.3%)</t>
  </si>
  <si>
    <t>Employment % (&gt;=9.8%)</t>
  </si>
  <si>
    <t>BETTY HARDWICK CENTER</t>
  </si>
  <si>
    <t>TEXAS PANHANDLE CENTERS</t>
  </si>
  <si>
    <t>AUSTIN-TRAVIS CO INTEGRAL CARE</t>
  </si>
  <si>
    <t>CENTRAL COUNTIES SERVICES</t>
  </si>
  <si>
    <t>THE CENTER FOR HEALTH CARE SERVICES</t>
  </si>
  <si>
    <t>CENTER FOR LIFE RESOURCES</t>
  </si>
  <si>
    <t>CENTRAL PLAINS CENTER</t>
  </si>
  <si>
    <t>EMERGENCE HEALTH NETWORK</t>
  </si>
  <si>
    <t>THE GULF COAST CENTER</t>
  </si>
  <si>
    <t>GULF BEND MHMR CENTER</t>
  </si>
  <si>
    <t>TROPICAL TEXAS BEHAVIORAL HEALTH</t>
  </si>
  <si>
    <t>SPINDLETOP CENTER</t>
  </si>
  <si>
    <t>STARCARE SPECIALTY HEALTH SYSTEM</t>
  </si>
  <si>
    <t>MHMR SERVICES FOR THE CONCHO VALLEY</t>
  </si>
  <si>
    <t>PERMIAN BASIN COMMUNITY CENTERS FOR</t>
  </si>
  <si>
    <t>BEHAVIORAL HEALTH CENTER OF NUECES COUNTY</t>
  </si>
  <si>
    <t>ANDREWS CENTER</t>
  </si>
  <si>
    <t>MHMR OF TARRANT COUNTY</t>
  </si>
  <si>
    <t>HEART OF TEXAS REGION MHMR CENTER</t>
  </si>
  <si>
    <t>HELEN FARABEE CENTERS</t>
  </si>
  <si>
    <t>COMMUNITY HEALTHCORE</t>
  </si>
  <si>
    <t>MHMR AUTH.OF BRAZOS VALLEY</t>
  </si>
  <si>
    <t>BURKE CENTER</t>
  </si>
  <si>
    <t>MHMR AUTHORITY OF HARRIS COU</t>
  </si>
  <si>
    <t>TEXOMA COMMUNITY CENTER</t>
  </si>
  <si>
    <t>PECAN VALLEY CENTERS</t>
  </si>
  <si>
    <t>TRI-COUNTY MHMR SERVICES</t>
  </si>
  <si>
    <t>DENTON COUNTY MHMR CENTER</t>
  </si>
  <si>
    <t>TEXANA COMMUNITY MHMR CENTER</t>
  </si>
  <si>
    <t>WEST TEXAS CENTERS</t>
  </si>
  <si>
    <t>BLUEBONNET TRAILS COMMUNITY SERVICES</t>
  </si>
  <si>
    <t>HILL COUNTRY COMMUNITY MHDD CENTER</t>
  </si>
  <si>
    <t>COASTAL PLAINS COMMUNITY CENTER</t>
  </si>
  <si>
    <t>LAKES REGIONAL MHMR CENTER</t>
  </si>
  <si>
    <t>BORDER REGION BEHAVIORAL HEALTH CENTER</t>
  </si>
  <si>
    <t>CAMINO REAL COMMUNITY SERVICES</t>
  </si>
  <si>
    <t>Follow-Up Within 7 Days: Any Disposition % (&gt;=95% Annual Measure)</t>
  </si>
  <si>
    <t>Access to Crisis Response Services % (&gt;=52.2%)</t>
  </si>
  <si>
    <t>Jail Diversion % (&lt;=10.46%)</t>
  </si>
  <si>
    <t>Adult Counseling Target % (&gt;= 12%)</t>
  </si>
  <si>
    <t>Adult Community Tenure % (&gt;=96.4%)</t>
  </si>
  <si>
    <t>Adult Improvement % (&gt;=20%)</t>
  </si>
  <si>
    <t>Child and Youth Service Target % (&gt;=100%)</t>
  </si>
  <si>
    <t>Child and Youth Uniform Assessment (UA) Completion Rate % (&gt;=95%)</t>
  </si>
  <si>
    <t>Child and Youth Community Tenure % (&gt;=98.1%)</t>
  </si>
  <si>
    <t>Child and Youth Improvement Measure % (&gt;=25%)</t>
  </si>
  <si>
    <t>Adult Monthly Service Provision % (&gt;=65.6%)</t>
  </si>
  <si>
    <t>Child and Youth Monthly Service Provision % (&gt;=65%)</t>
  </si>
  <si>
    <t>Family Partner Supports Services for LOCs 2, 3, 4 and YC % (&gt;=10%)</t>
  </si>
  <si>
    <t>Residential Stability % (&lt;=-1.645% Benchmarking Year)</t>
  </si>
  <si>
    <t>Employment Improvement % (&lt;=-1.645% Benchmarking Year)</t>
  </si>
  <si>
    <t>Educational or Volunteering Strengths % (&lt;=-1.645 % Benchmarking Year)</t>
  </si>
  <si>
    <t>Adult Strengths % (&lt;=-1.645 Benchmarking Year)</t>
  </si>
  <si>
    <t>Adult Life Domain Functioning % (&lt;=-1.645 Benchmarking Year)</t>
  </si>
  <si>
    <t>Child and Youth Strengths % (Benchmarking Year)</t>
  </si>
  <si>
    <t>Child and Youth Life Domain Functioning       (&lt;= -1.645 Benchmarking Year)</t>
  </si>
  <si>
    <t>Family and Living Situation % (&lt;= -1.645% Benchmarking Year)</t>
  </si>
  <si>
    <t>Child and Youth School % (&lt;= -1.645 Benchmarking Year)</t>
  </si>
  <si>
    <t>Long-Term Services and Support Screen Follow-Up (&gt;=70% Annual Measure)</t>
  </si>
  <si>
    <t>Adult Life Domain Functioning 
(Benchmarking Year)</t>
  </si>
  <si>
    <t>The percentage of adults authorized in a FLOC with acceptable or improved employment-preparatory skills as evidenced by Educational or Volunteering Strengths.</t>
  </si>
  <si>
    <t>The percentage of adults authorized in a FLOC with acceptable or improved employment performance.</t>
  </si>
  <si>
    <t>The percentage of adults authorized in a FLOC with acceptable or improved residential stability.</t>
  </si>
  <si>
    <t>The percentage of children and youth authorized in a FLOC with acceptable or improved school performance.</t>
  </si>
  <si>
    <t>ACCESS</t>
  </si>
  <si>
    <t>086 - NTBHA</t>
  </si>
  <si>
    <t>410 - LIFE PATH</t>
  </si>
  <si>
    <t>The total number of Client Months in which a client was authorized in a FLOC.</t>
  </si>
  <si>
    <t>The target assigned to the contractor times six months.</t>
  </si>
  <si>
    <t>The monthly average of all adults recommended for LOC 4 and authorized into LOC-3 or LOC-4.</t>
  </si>
  <si>
    <t>The number of client months in which children and youth authorized to LOC 2, 3, 4 and YC receive Family Partner Support Services.</t>
  </si>
  <si>
    <t>All client months for children and youth authorized to LOC 2, 3, 4,or YC.</t>
  </si>
  <si>
    <t>Percentage of children and youth authorized to receive LOC 2, 3, 4 and YC receiving Family Partner support services each client month, as defined by Engagement (H0025HATS), Family Partner (H0038HA), and Parent Support Group (H0025HAHQ) procedure codes, or other services identified by SERVER_TYPE_CD = K.</t>
  </si>
  <si>
    <t>Services that have been identified as those that provide support and foster recovery. The clinical and support services refers to all approved TRR services delivered face to face or via telehealth/telemedicine as listed in the LOCs in the Um Guidelines. The services categories include the following: Pre-Admission Assessment, Psychiatric Diagnostic Interview, Routine Case Management, Psychosocial Rehabilitation Services, Engagement Activity, Consumer Peer Support, Pharmacological Management, Med Training and Supports, Individual/Family Counseling, Group Counseling, Supported Employment, Skills Training and Development, and Supportive Housing Services and Supports.</t>
  </si>
  <si>
    <t>Refers to clients who are authorized to a less intensive Level of Care than the Level of Care recommended by the DSHS approved uniform assessment calculator.</t>
  </si>
  <si>
    <t>The percentage of the adult service target met over the six month period.</t>
  </si>
  <si>
    <t>The monthly average percentage of all adults authorized into LOC-2 who were recommended for LOC-2.</t>
  </si>
  <si>
    <t>The percentage of persons with a mental health community LOC-A = 5 who receive a crisis follow-up service encounter within 30 days.</t>
  </si>
  <si>
    <t>The percentage of the child and youth service target met over the six month period.</t>
  </si>
  <si>
    <t>Refers to months when a client was not authorized and being served in the community for the entire calendar month.  Specifically, months where a client:
a.    Is admitted to service after the first day of the month;
b.    Is discharged from services;
c.    Changes authorized Level of Care; or 
d.    Has a DSHS Purchased Inpatient Bed Day.</t>
  </si>
  <si>
    <t>Includes all mental health services reported via encounter data that are counted towards contact performance measures.  It includes only services where the reporting unit is measured in hours (daily or residential services are excluded).  In addition, the following hourly services are excluded:
a.    Telephone contacts; and
b.    Services with a ‘GJ’ procedure code modifier.</t>
  </si>
  <si>
    <t>A client who is at any time reported as crisis in a calendar month.</t>
  </si>
  <si>
    <t>Includes psychiatric diagnostic interview examination, pre-admission QMHP-CS assessment, and psychological or neuropsychological testing.</t>
  </si>
  <si>
    <t>NTBHA</t>
  </si>
  <si>
    <t>LIFE PATH</t>
  </si>
  <si>
    <t>Community Tenure 2020 % (&gt;=96.8%)</t>
  </si>
  <si>
    <t>Mental Health Contract Performance Measure Report FY2020 1st Half</t>
  </si>
  <si>
    <t>Employment Improvement % (&gt;=39.8%)</t>
  </si>
  <si>
    <t>Educational or Volunteering Strengths % (&gt;=26.5%)</t>
  </si>
  <si>
    <t>Child and Youth School % (&gt;=60%)</t>
  </si>
  <si>
    <t>Family and Living Situation % (&gt;=67.5%)</t>
  </si>
  <si>
    <t>The number of Client Months in which adults recommended for LOC–4 are authorized into LOC–3 or LOC–4.</t>
  </si>
  <si>
    <t>The number of Client Months in which adults are recommended for LOC–4.</t>
  </si>
  <si>
    <t>The number of Client Months in which adults recommended for LOC–2 are authorized in LOC–2.</t>
  </si>
  <si>
    <t>The number of Client Months in which adults are recommended for LOC–2.</t>
  </si>
  <si>
    <t>The total number of Client Months in which a client was authorized in a FLOC or LOC–Y (YES Waiver).</t>
  </si>
  <si>
    <t>The percentage of adults, children, and youth in a FLOC that avoid hospitalization in System Agency Inpatient Bed throughout the measurement period.</t>
  </si>
  <si>
    <t>The number who avoid hospitalization in a System Agency Inpatient Bed after authorization into a FLOC.</t>
  </si>
  <si>
    <t>The percentage of adults authorized into a FLOC that show reliable improvement in at least one of the following domains as compared to the Reliable Change Index: Risk Behaviors, Behavioral Health Needs, Life Domain Functioning, Strengths, Adjustment to Trauma, Substance Use.</t>
  </si>
  <si>
    <t>The number with scores on the last UA meeting or exceeding the RCI in the direction of improvement in at least one of the identified ANSA domains/modules.</t>
  </si>
  <si>
    <t>The number adults authorized in a FLOC whose first and last UAs, including ANSA domains/modules, are at least 90 days apart.</t>
  </si>
  <si>
    <t xml:space="preserve">The number receiving at least one face to face or televideo encounter in that month. Encounters may be for any service and for any length of time.  </t>
  </si>
  <si>
    <t>Total number of adults authorized in a FLOC for the full month.</t>
  </si>
  <si>
    <t xml:space="preserve">The number who meet or exceed the RCI benchmark in the direction of improvement for the ANSA Employment item OR who have ANSA Employment item scores of 0, 1 at both first and last UAs. </t>
  </si>
  <si>
    <t>The number of adults authorized in a FLOC with first and last UAs occurring at least 90 days apart, with ANSA Employment item scores at both UAs.</t>
  </si>
  <si>
    <t xml:space="preserve">The number who meet or exceed the RCI benchmark in the direction of improvement for ANSA Residential Stability item, OR who have ANSA item scores of 0,1 at both first and last Active UAs within the fiscal year. </t>
  </si>
  <si>
    <t>The number of adults authorized in a FLOC with first and last UAs occurring at least 90 days apart.</t>
  </si>
  <si>
    <t xml:space="preserve">The number who meet or exceed the RCI benchmark in the direction of improvement for either the ANSA Educational or the Volunteering Strengths item, OR who have ANSA item scores of 0,1 for either the Educational or the Volunteering Strengths item at both first and last </t>
  </si>
  <si>
    <t>The equity–adjusted rate of System Agency Inpatient Bed Days in the population of the local service area.</t>
  </si>
  <si>
    <t>The number of System Agency Inpatient Bed Days for the population in the local service area multiplied by the LMHA’s equity factor.</t>
  </si>
  <si>
    <t>The percentage of crisis episodes during the measurement period followed by an admission to a System Agency Inpatient Bed within 30 days of the first day of the crisis episode.</t>
  </si>
  <si>
    <t>The number of crisis episodes not followed by admission into System Agency Inpatient Bed within 30 days of the first day of the crisis episode.</t>
  </si>
  <si>
    <t>The number of crisis episodes in the measurement period.</t>
  </si>
  <si>
    <t>The percentage of adults and children authorized in a FLOC admitted to a System Agency Inpatient Bed three or more times within 180 days.</t>
  </si>
  <si>
    <t>The number admitted to a System Agency Inpatient Bed three or more times in 180 days.</t>
  </si>
  <si>
    <t>The total number of clients authorized in a FLOC.</t>
  </si>
  <si>
    <t>The number of face–to–face services occurring on the same day or within one day of a hotline call.</t>
  </si>
  <si>
    <t>The total number of hotline calls in the measurement period.</t>
  </si>
  <si>
    <t>The equity–adjusted percentage of valid Texas Law Enforcement Telecommunications System (TLETS) bookings across the adult population with a match in CARE.</t>
  </si>
  <si>
    <t>The number of valid TLETS bookings in the local service area with a CARE match multiplied by the LMHA’s equity factor. The match criterion is 5 of the 6 elements must match. Elements include: first name; last name; date of birth; race; gender; and social security number. If the unmatched element is the social security number at least 7 of the 9 digits in the social security number must match. Additionally, matched consumers must have an associated Continuity of CARE Match.</t>
  </si>
  <si>
    <t>The number of valid TLETS bookings in the local service area. A valid booking is one that includes all 6 of the elements.</t>
  </si>
  <si>
    <t>Percentage of children/youth authorized in a FLOC with no arrests (acceptable) or a reduction of arrests (improving) from time of first assessment to time of last assessment.</t>
  </si>
  <si>
    <t>The number whose latest number of arrests is 0 and whose previous number of arrests is 0, OR whose latest number of arrests rating is less than their previous number of arrests rating.</t>
  </si>
  <si>
    <t>The number of children and youth recommended and authorized for a FLOC with first and last assessments that include number of arrest ratings and are at least 75 days apart.</t>
  </si>
  <si>
    <t>Percentage of children and youth authorized in a FLOC that show improvement in at least one of the following CANS domains/modules: Child Risk Behaviors, Behavioral and Emotional Needs, Life Domain Functioning, Child Strengths, Adjustment to Trauma, Substance Use.</t>
  </si>
  <si>
    <t>The number with scores on the last UA meeting or exceeding the RCI in the direction of improvement in at least one of the identified CANS domains/modules.</t>
  </si>
  <si>
    <t>The number of children/youth authorized in a FLOC whose first and last UAs, including CANS domains/modules, are at least 75 days apart.</t>
  </si>
  <si>
    <t>The number receiving at least one face to face or televideo encounter in that month. Encounters may be for any service and for any length of time.</t>
  </si>
  <si>
    <t>The number of children and youth authorized in a FLOC or LOC–Y for the full month.</t>
  </si>
  <si>
    <t xml:space="preserve">The number who meet or exceed the RCI benchmark in the direction of improvement for the CANS School module OR who have CANS item scores of 0,1 for all School module items at both first and last UAs. If the child or youth does not experience any difficulties in school (or has completed school) and therefore does not trigger the school module via a score &gt;0 on the CANS School item, then the default mean score for the module is 0. </t>
  </si>
  <si>
    <t>The number of children and youth authorized in a FLOC with first and last UAs at least 75 days apart.</t>
  </si>
  <si>
    <t>The percentage of children and youth authorized in a FLOC shall have acceptable or improved family and living situations.</t>
  </si>
  <si>
    <t>The number who meet or exceed the RCI benchmark in the direction of improvement for the CANS Family and Living Situation items OR who have CANS Family and Living Situation item scores of 0,1 at both first and last UAs.</t>
  </si>
  <si>
    <t>The perentage of individuals discharged from a state hospital, a System Agency Contracted Bed, a CMHH, or a PPB that receive a face–to–face or televideo within seven days of discharge.</t>
  </si>
  <si>
    <t xml:space="preserve">The number with face–to–face or televideo service encounters within 7 days of discharge. </t>
  </si>
  <si>
    <t xml:space="preserve">The number of individuals discharged and reassigned to the local mental or behavioral health authority.  </t>
  </si>
  <si>
    <t>The percentage of referrals within 15 calendar days of receipt from the Long–term Services and Supports (LTSS) Screen of CARE.</t>
  </si>
  <si>
    <t>Number of LTSS referrals followed by an encounter with the H0023 procedure code (grid code 100) for adults and the H0023HA procedure code (grid code 200) for children within 15 days of receipt.</t>
  </si>
  <si>
    <t>Total LTSS referrals.</t>
  </si>
  <si>
    <t>The percentage of adults, children, and youth authorized into LOC–0 authorized into a FLOC or LOC–5 within 14 days of closure from LOC–0.</t>
  </si>
  <si>
    <t>The number authorized into a FLOC or LOC–5 within 14 days of closure from LOC–0.</t>
  </si>
  <si>
    <t>The number of persons with LOC–A = 0 during the measurement period.</t>
  </si>
  <si>
    <t xml:space="preserve">The percentage of children and youth authorized in a FLOC or LOC–Y (YES Waiver) who receive at least one face-to-face or televideo each month. </t>
  </si>
  <si>
    <t>The percentage of crisis hotline calls that result in face-to-face encounters.</t>
  </si>
  <si>
    <t>The percentage of adults authorized in a FLOC who receive at least one face-to-face or televideo encounter each month.</t>
  </si>
  <si>
    <t>The number who receive an authorized service encounter or are authorized to a FLOC within 30 days.</t>
  </si>
  <si>
    <t>The number of persons with LOC–A = 5 during the measurement period.</t>
  </si>
  <si>
    <t>070 - CENTRAL PLAINS</t>
  </si>
  <si>
    <t>Follow-Up Within 7 Days: Face-to-Face (CARE Based) % (&gt;=75% Annual Measure)</t>
  </si>
  <si>
    <t>MH Measure Summary</t>
  </si>
  <si>
    <t>MH Measure by Center</t>
  </si>
  <si>
    <t>Calculation</t>
  </si>
  <si>
    <t>Glossary</t>
  </si>
  <si>
    <t>Residential Stability % (&gt;=84%)</t>
  </si>
  <si>
    <t>School Improvement 6 Month % (&gt;=60%)</t>
  </si>
  <si>
    <t>Clients authorized in a FLOC that show a reliable improvement in the CANS domain School. See Information Item C, FY 2020 revisions for full performance measure definition and/or description.</t>
  </si>
  <si>
    <t>                                            iii.        have ANSA scores of 0 or 1 on the criminal behavior item.</t>
  </si>
  <si>
    <t>Percentage of children and youth authorized in a FLOC in the previous measurement period with Assessment Type A (admit) and CANS scores that trigger the Juvenile Justice module who have: 1) a face–to–face or televideo service contact 75–180 days following the admit assessment, AND 2) second assessment Type A (admit) or C (continuing) 75–210 days after the admit assessment.  See Information Item C, FY 2020 revisions for full performance measure definition and/or description.</t>
  </si>
  <si>
    <t>The number who have a face–to–face or televideo service contact 75–180 days following the admit assessment and a second Assessment Type A (admit) or C (continuing) 75–210 days after the admit assessment.</t>
  </si>
  <si>
    <t>The number of children and youth authorized into a FLOC in the previous measurement period with Assessment Type A (admit) and CANS scores that trigger the Juvenile Justice module.</t>
  </si>
  <si>
    <t>CMH Retention of Justice-Involved Adults Report FY2021 1st Half</t>
  </si>
  <si>
    <t>Hospital 7-Day FTF Follow-up (Encounter based) % (&gt;=75%)</t>
  </si>
  <si>
    <t>The percentage of individuals discharged from a state hospital, a System Agency Contracted Bed, a CMHH, or a PPB who receive a face–to–face or televideo follow-up within seven days of discharge. See Information Item C, FY 2020 revisions for full performance measure definition.</t>
  </si>
  <si>
    <t xml:space="preserve">The number with face–to–face, telehealth, or telemedicine service encounters within 7 days of discharge.   </t>
  </si>
  <si>
    <t>Hospital 7-Day FTF Follow-up (Encounter based) Report FY 2021 First Half (&gt;=75%)</t>
  </si>
  <si>
    <t>The number of adults who have a face–to–face or televideo service contact 90–180 days following the admit assessment and a second assessment Type A (admit) or C (continuing) 90–210 days after the admit assessment.</t>
  </si>
  <si>
    <t>The number of adults authorized in a FLOC in the prior measurement period with Assessment Type A (admit) and LOC–R 4.</t>
  </si>
  <si>
    <t>AMH Retention High-Needed Ad Report FY2021 First Half</t>
  </si>
  <si>
    <t>AMH Retention of Justice-Involved Adults Report FY 2021 First Half</t>
  </si>
  <si>
    <t>Percentage of adults authorized in a FLOC in the prior 6-month measurement period with Assessment Type A (admit) and ANSA scores that trigger the Criminal Behavior module who have: 1) a face–to–face or televideo service contact 90–180 days following the admit assessment, AND 2) second assessment Type A (admit) or C (continuing) 90–210 days after the admit assessment.   See Information Item C, FY 2020 revisions for full performance measure definition and/or description.</t>
  </si>
  <si>
    <t>The number who have a face–to–face or televideo service contact 90–180 days following the admit assessment and a second assessment Type A (admit) or C (continuing) 90–210 days after the admit assessment.</t>
  </si>
  <si>
    <t>The number of adults authorized in a FLOC in the prior measurement period with Assessment Type A (admit) who have ANSA scores triggering the Criminal Behavior module on the admit assessment.</t>
  </si>
  <si>
    <t>Percentage of adults authorized in a FLOC with a diagnosis of major depression and an initial QIDS score greater than or equal to 11 who have a follow–up QIDS score at six months that (1) is reduced by 50% or greater from the initial QIDS score and/or (2) is less than or equal to 7.  See Information Item C, FY 2020 revisions for full performance measure definition and/or description.</t>
  </si>
  <si>
    <t>Numerator: The number of adults who have a QIDS score &lt;= 7 or a QIDS score reduced by 50% or more compared to the QIDS score six months earlier (+/– 30 days).</t>
  </si>
  <si>
    <t>The number of adults in a FLOC with a diagnosis of major depression and a QIDS score &gt; 11 six months prior to the outcome measurement date (+/– 30 days).</t>
  </si>
  <si>
    <t>The number who meet or exceed the RCI benchmark in the direction of improvement in the Life Domain Functioning or the Strengths domain of the ANSA, OR who have scores of 0 or 1 for all items in the Life Domain Functioning or the Strengths domain on the last UA.</t>
  </si>
  <si>
    <t>The percentage of adults authorized in a FLOC in the prior measurement period with Assessment Type A (admit) and LOC-R 4 who have: 
a face–to–face or televideo service contact 90 – 180 days following the admit assessment; and
a second Assessment Type A (admit) or C (continuing) 90 – 210 days after the admit assessment</t>
  </si>
  <si>
    <t>The percentage of adults authorized in a FLOC with LOC–R 4 who have acceptable or improved functioning in the Life Domain Functioning OR the Strengths domain of the ANSA.</t>
  </si>
  <si>
    <t>The number of adults authorized in a FLOC with LOC–R 4 whose first and last UAs are at least 90 days apart.</t>
  </si>
  <si>
    <t>Percentage of adults authorized in a FLOC with ANSA scores that trigger the Criminal Behavior module who have acceptable or improved functioning in the Criminal Behavior module.  See Information Item C, FY 2020 revisions for full performance measure definition and/or description.</t>
  </si>
  <si>
    <t xml:space="preserve">The number with last UAs that:
i. show improvement (meet or exceed the RCI benchmark in the direction of improvement) on the total score for the following ANSA Criminal Behavior module items:  Seriousness, Arrests, Planning, Community Safety, and Legal Compliance; OR
ii. have acceptable scores on these items, defined as a score of 0 for all items except Arrest, which can have a score of 0 or 1; OR
iii. have ANSA scores of 0 or 1 on the criminal behavior item. 
</t>
  </si>
  <si>
    <t>The number of adults authorized in a FLOC with first and last UAs at least 90 days apart and ANSA scores that trigger the Criminal Behavior module on the first UA.</t>
  </si>
  <si>
    <t>Depression Response/Remission Report FY2021 1st Half</t>
  </si>
  <si>
    <t>AMH High Need Adults Functioning First Half FY21 %</t>
  </si>
  <si>
    <t>PM AMH Criminal Justice Outcomes First Half FY2021</t>
  </si>
  <si>
    <t>AMH Retention of High-Need Adults % (Benchmark)</t>
  </si>
  <si>
    <t>AMH Retention of Justice-Involved Adults % (Benchmark)</t>
  </si>
  <si>
    <t>AMH Criminal Justice Outcomes % (Benchmark)</t>
  </si>
  <si>
    <t>AMH High Need Adults Functioning % (Benchmark)</t>
  </si>
  <si>
    <t>CMH Retention of Justice-Involved Youth % (Benchmark)</t>
  </si>
  <si>
    <t>AMH Depression Response % (Benchmark)</t>
  </si>
  <si>
    <t>End of worksheet</t>
  </si>
  <si>
    <t>Score</t>
  </si>
  <si>
    <t>Mental Health Contract Performance Measure Report FY2021 2nd Half</t>
  </si>
  <si>
    <t>Adult Monthly Service Provision % (&gt;=26.5%)</t>
  </si>
  <si>
    <t>74.8%</t>
  </si>
  <si>
    <t>66.5%</t>
  </si>
  <si>
    <t>77.7%</t>
  </si>
  <si>
    <t>61.0%</t>
  </si>
  <si>
    <t>35.1%</t>
  </si>
  <si>
    <t>51.8%</t>
  </si>
  <si>
    <t>95.0%</t>
  </si>
  <si>
    <t>67.2%</t>
  </si>
  <si>
    <t>72.6%</t>
  </si>
  <si>
    <t>75.8%</t>
  </si>
  <si>
    <t>96.8%</t>
  </si>
  <si>
    <t>35.9%</t>
  </si>
  <si>
    <t>39.2%</t>
  </si>
  <si>
    <t>79.8%</t>
  </si>
  <si>
    <t>58.1%</t>
  </si>
  <si>
    <t>93.6%</t>
  </si>
  <si>
    <t>86.3%</t>
  </si>
  <si>
    <t>36.6%</t>
  </si>
  <si>
    <t>90.1%</t>
  </si>
  <si>
    <t>73.3%</t>
  </si>
  <si>
    <t>93.5%</t>
  </si>
  <si>
    <t>39.4%</t>
  </si>
  <si>
    <t>55.9%</t>
  </si>
  <si>
    <t>54.7%</t>
  </si>
  <si>
    <t>71.7%</t>
  </si>
  <si>
    <t>90.4%</t>
  </si>
  <si>
    <t>41.9%</t>
  </si>
  <si>
    <t>44.6%</t>
  </si>
  <si>
    <t>92.3%</t>
  </si>
  <si>
    <t>75.2%</t>
  </si>
  <si>
    <t>66.6%</t>
  </si>
  <si>
    <t>34.3%</t>
  </si>
  <si>
    <t>91.2%</t>
  </si>
  <si>
    <t>71.6%</t>
  </si>
  <si>
    <t>88.9%</t>
  </si>
  <si>
    <t>82.2%</t>
  </si>
  <si>
    <t>47.6%</t>
  </si>
  <si>
    <t>88.8%</t>
  </si>
  <si>
    <t>92.1%</t>
  </si>
  <si>
    <t>91.6%</t>
  </si>
  <si>
    <t>91.3%</t>
  </si>
  <si>
    <t>93.4%</t>
  </si>
  <si>
    <t>90.7%</t>
  </si>
  <si>
    <t>88.1%</t>
  </si>
  <si>
    <t>87.4%</t>
  </si>
  <si>
    <t>86.6%</t>
  </si>
  <si>
    <t>85.5%</t>
  </si>
  <si>
    <t>89.6%</t>
  </si>
  <si>
    <t>92.6%</t>
  </si>
  <si>
    <t>87.7%</t>
  </si>
  <si>
    <t>93.1%</t>
  </si>
  <si>
    <t>88.7%</t>
  </si>
  <si>
    <t>87.9%</t>
  </si>
  <si>
    <t>89.0%</t>
  </si>
  <si>
    <t>90.9%</t>
  </si>
  <si>
    <t>88.4%</t>
  </si>
  <si>
    <t>93.7%</t>
  </si>
  <si>
    <t>84.6%</t>
  </si>
  <si>
    <t>87.3%</t>
  </si>
  <si>
    <t>97.2%</t>
  </si>
  <si>
    <t>85.7%</t>
  </si>
  <si>
    <t>90.3%</t>
  </si>
  <si>
    <t>92.7%</t>
  </si>
  <si>
    <t xml:space="preserve">99%-Goal Not Met </t>
  </si>
  <si>
    <t>80%-Goal Not Met</t>
  </si>
  <si>
    <t>97%-Goal Not Met</t>
  </si>
  <si>
    <t>78%-Goal Not Met</t>
  </si>
  <si>
    <t>96%-Goal Not Met</t>
  </si>
  <si>
    <t>94%-Goal Not Met</t>
  </si>
  <si>
    <t>84%-Goal Not Met</t>
  </si>
  <si>
    <t>99%-Goal Not Met</t>
  </si>
  <si>
    <t>39%-Goal Not Met</t>
  </si>
  <si>
    <t>85%-Goal Not Met</t>
  </si>
  <si>
    <t>74%-Goal Not Met</t>
  </si>
  <si>
    <t>88%-Goal Not Met</t>
  </si>
  <si>
    <t>77%-Goal Not Met</t>
  </si>
  <si>
    <t>83%-Goal Not Met</t>
  </si>
  <si>
    <t>90%-Goal Not Met</t>
  </si>
  <si>
    <t>93%-Goal Not Met</t>
  </si>
  <si>
    <t>81%-Goal Not Met</t>
  </si>
  <si>
    <t>92%-Goal Not Met</t>
  </si>
  <si>
    <t>8.65%-Goal Not Met</t>
  </si>
  <si>
    <t>6.39%-Goal Not Met</t>
  </si>
  <si>
    <t>0.15%-Goal Not Met</t>
  </si>
  <si>
    <t>0.58%-Goal Not Met</t>
  </si>
  <si>
    <t>0%-Goal Not Met</t>
  </si>
  <si>
    <t>8.08%-Goal Not Met</t>
  </si>
  <si>
    <t>1.44%-Goal Not Met</t>
  </si>
  <si>
    <t>6.95%-Goal Not Met</t>
  </si>
  <si>
    <t>7.02%-Goal Not Met</t>
  </si>
  <si>
    <t>9.35%-Goal Not Met</t>
  </si>
  <si>
    <t>1.68%-Goal Not Met</t>
  </si>
  <si>
    <t>18%-Goal Not Met</t>
  </si>
  <si>
    <t>12%-Goal Not Met</t>
  </si>
  <si>
    <t>50.1%-Goal Not Met</t>
  </si>
  <si>
    <t>49.1%-Goal Not Met</t>
  </si>
  <si>
    <t>54.3%-Goal Not Met</t>
  </si>
  <si>
    <t>58.6%-Goal Not Met</t>
  </si>
  <si>
    <t>44.9%-Goal Not Met</t>
  </si>
  <si>
    <t>51.0%-Goal Not Met</t>
  </si>
  <si>
    <t>42.2%-Goal Not Met</t>
  </si>
  <si>
    <t>48.3%-Goal Not Met</t>
  </si>
  <si>
    <t>64.2%-Goal Not Met</t>
  </si>
  <si>
    <t>52.5%-Goal Not Met</t>
  </si>
  <si>
    <t>37.1%-Goal Not Met</t>
  </si>
  <si>
    <t>64.4%-Goal Not Met</t>
  </si>
  <si>
    <t>56.4%-Goal Not Met</t>
  </si>
  <si>
    <t>50.6%-Goal Not Met</t>
  </si>
  <si>
    <t>25.2%-Goal Not Met</t>
  </si>
  <si>
    <t>60.0%-Goal Not Met</t>
  </si>
  <si>
    <t>55.6%-Goal Not Met</t>
  </si>
  <si>
    <t>58.9%-Goal Not Met</t>
  </si>
  <si>
    <t>52.6%-Goal Not Met</t>
  </si>
  <si>
    <t>47.6%-Goal Not Met</t>
  </si>
  <si>
    <t>57.1%-Goal Not Met</t>
  </si>
  <si>
    <t>64.1%-Goal Not Met</t>
  </si>
  <si>
    <t>60.4%-Goal Not Met</t>
  </si>
  <si>
    <t>35.2%-Goal Not Met</t>
  </si>
  <si>
    <t>63.0%-Goal Not Met</t>
  </si>
  <si>
    <t>50.7%-Goal Not Met</t>
  </si>
  <si>
    <t>53.2%-Goal Not Met</t>
  </si>
  <si>
    <t>38.5%-Goal Not Met</t>
  </si>
  <si>
    <t>52.3%-Goal Not Met</t>
  </si>
  <si>
    <t>27.0%-Goal Not Met</t>
  </si>
  <si>
    <t>61.8%-Goal Not Met</t>
  </si>
  <si>
    <t>38.0%-Goal Not Met</t>
  </si>
  <si>
    <t>82.1%-Goal Not Met</t>
  </si>
  <si>
    <t>79.5%-Goal Not Met</t>
  </si>
  <si>
    <t>74.4%-Goal Not Met</t>
  </si>
  <si>
    <t>76.0%-Goal Not Met</t>
  </si>
  <si>
    <t>77.8%-Goal Not Met</t>
  </si>
  <si>
    <t>83.6%-Goal Not Met</t>
  </si>
  <si>
    <t>80.1%-Goal Not Met</t>
  </si>
  <si>
    <t>76.1%-Goal Not Met</t>
  </si>
  <si>
    <t>74.6%-Goal Not Met</t>
  </si>
  <si>
    <t>83.8%-Goal Not Met</t>
  </si>
  <si>
    <t>22.4%-Goal Not Met</t>
  </si>
  <si>
    <t>24.7%-Goal Not Met</t>
  </si>
  <si>
    <t>2.0%-Goal Not Met</t>
  </si>
  <si>
    <t>2.5%-Goal Not Met</t>
  </si>
  <si>
    <t>72.81%-Goal Not Met</t>
  </si>
  <si>
    <t>74.72%-Goal Not Met</t>
  </si>
  <si>
    <t>69.03%-Goal Not Met</t>
  </si>
  <si>
    <t>71.15%-Goal Not Met</t>
  </si>
  <si>
    <t>74.04%-Goal Not Met</t>
  </si>
  <si>
    <t>1.3%-Goal Not Met</t>
  </si>
  <si>
    <t>36.8%-Goal Not Met</t>
  </si>
  <si>
    <t>28.7%-Goal Not Met</t>
  </si>
  <si>
    <t>37.4%-Goal Not Met</t>
  </si>
  <si>
    <t>20.5%-Goal Not Met</t>
  </si>
  <si>
    <t>51.5%-Goal Not Met</t>
  </si>
  <si>
    <t>50.2%-Goal Not Met</t>
  </si>
  <si>
    <t>6.1%-Goal Not Met</t>
  </si>
  <si>
    <t>47.9%-Goal Not Met</t>
  </si>
  <si>
    <t>46.5%-Goal Not Met</t>
  </si>
  <si>
    <t>34.1%-Goal Not Met</t>
  </si>
  <si>
    <t>50.8%-Goal Not Met</t>
  </si>
  <si>
    <t>29.6%-Goal Not Met</t>
  </si>
  <si>
    <t>17.6%-Goal Not Met</t>
  </si>
  <si>
    <t>28.2%-Goal Not Met</t>
  </si>
  <si>
    <t>41.5%-Goal Not Met</t>
  </si>
  <si>
    <t>28.3%-Goal Not Met</t>
  </si>
  <si>
    <t>26.1%-Goal Not Met</t>
  </si>
  <si>
    <t>26.8%-Goal Not Met</t>
  </si>
  <si>
    <t>16.7%-Goal Not Met</t>
  </si>
  <si>
    <t>23.8%-Goal Not Met</t>
  </si>
  <si>
    <t>35.4%-Goal Not Met</t>
  </si>
  <si>
    <t>14.72%-Goal Not Met</t>
  </si>
  <si>
    <t>19.03%-Goal Not Met</t>
  </si>
  <si>
    <t>13.72%-Goal Not Met</t>
  </si>
  <si>
    <t>12.64%-Goal Not Met</t>
  </si>
  <si>
    <t>12.43%-Goal Not Met</t>
  </si>
  <si>
    <t>11.12%-Goal Not Met</t>
  </si>
  <si>
    <t>11.21%-Goal Not Met</t>
  </si>
  <si>
    <t>15.89%-Goal Not Met</t>
  </si>
  <si>
    <t>12.58%-Goal Not Met</t>
  </si>
  <si>
    <t>17.02%-Goal Not Met</t>
  </si>
  <si>
    <t>12.63%-Goal Not Met</t>
  </si>
  <si>
    <t>11.09%-Goal Not Met</t>
  </si>
  <si>
    <t>57.2%-Goal Not Met</t>
  </si>
  <si>
    <t>52.8%-Goal Not Met</t>
  </si>
  <si>
    <t>48.9%-Goal Not Met</t>
  </si>
  <si>
    <t>56.2%-Goal Not Met</t>
  </si>
  <si>
    <t>59.5%-Goal Not Met</t>
  </si>
  <si>
    <t>44.6%-Goal Not Met</t>
  </si>
  <si>
    <t>64.6%-Goal Not Met</t>
  </si>
  <si>
    <t>58.5%-Goal Not Met</t>
  </si>
  <si>
    <t>63.3%-Goal Not Met</t>
  </si>
  <si>
    <t>61.3%-Goal Not Met</t>
  </si>
  <si>
    <t>50.50%-Goal Not Met</t>
  </si>
  <si>
    <t>63.8%-Goal Not Met</t>
  </si>
  <si>
    <t>54.2%-Goal Not Met</t>
  </si>
  <si>
    <t>59.1%-Goal Not Met</t>
  </si>
  <si>
    <t>59.2%-Goal Not Met</t>
  </si>
  <si>
    <t>46.1%-Goal Not Met</t>
  </si>
  <si>
    <t>44.5%-Goal Not Met</t>
  </si>
  <si>
    <t>64.5%-Goal Not Met</t>
  </si>
  <si>
    <t>61%-Goal Not Met</t>
  </si>
  <si>
    <t>70%-Goal Not Met</t>
  </si>
  <si>
    <t>45%-Goal Not Met</t>
  </si>
  <si>
    <t>38%-Goal Not Met</t>
  </si>
  <si>
    <t>33%-Goal Not Met</t>
  </si>
  <si>
    <t>55%-Goal Not Met</t>
  </si>
  <si>
    <t>72%-Goal Not Met</t>
  </si>
  <si>
    <t>73%-Goal Not Met</t>
  </si>
  <si>
    <t>60%-Goal Not Met</t>
  </si>
  <si>
    <t>41%-Goal Not Met</t>
  </si>
  <si>
    <t>46%-Goal Not Met</t>
  </si>
  <si>
    <t>40%-Goal Not Met</t>
  </si>
  <si>
    <t>50%-Goal Not Met</t>
  </si>
  <si>
    <t>56%-Goal Not Met</t>
  </si>
  <si>
    <t>9%-Goal Not Met</t>
  </si>
  <si>
    <t>21.4%-Goal Not Met</t>
  </si>
  <si>
    <t>22.7%-Goal Not Met</t>
  </si>
  <si>
    <t>19.6%-Goal Not Met</t>
  </si>
  <si>
    <t>19.0%-Goal Not Met</t>
  </si>
  <si>
    <t>19.1%-Goal Not Met</t>
  </si>
  <si>
    <t>15.1%-Goal Not Met</t>
  </si>
  <si>
    <t>8.7%-Goal Not Met</t>
  </si>
  <si>
    <t>21.2%-Goal Not Met</t>
  </si>
  <si>
    <t>15.2%-Goal Not Met</t>
  </si>
  <si>
    <t>16.0%-Goal Not Met</t>
  </si>
  <si>
    <t>19.7%-Goal Not Met</t>
  </si>
  <si>
    <t>20.9%-Goal Not Met</t>
  </si>
  <si>
    <t>21.9%-Goal Not Met</t>
  </si>
  <si>
    <t>11.5%-Goal Not Met</t>
  </si>
  <si>
    <t>22.0%-Goal Not Met</t>
  </si>
  <si>
    <t>20.2%-Goal Not Met</t>
  </si>
  <si>
    <t>14.8%-Goal Not Met</t>
  </si>
  <si>
    <t>62.8%-Goal Not Met</t>
  </si>
  <si>
    <t>66.7%-Goal Not Met</t>
  </si>
  <si>
    <t>35%-Goal Not Met</t>
  </si>
  <si>
    <t>65%-Goal Not Met</t>
  </si>
  <si>
    <t>57%-Goal Not Met</t>
  </si>
  <si>
    <t>34%-Goal Not Met</t>
  </si>
  <si>
    <t>30%-Goal Not Met</t>
  </si>
  <si>
    <t>43%-Goal Not Met</t>
  </si>
  <si>
    <t>63%-Goal Not Met</t>
  </si>
  <si>
    <t>31%-Goal Not Met</t>
  </si>
  <si>
    <t>59%-Goal Not Met</t>
  </si>
  <si>
    <t>54%-Goal Not Met</t>
  </si>
  <si>
    <t>29%-Goal Not Met</t>
  </si>
  <si>
    <t>37%-Goal Not Met</t>
  </si>
  <si>
    <t>42%-Goal Not Met</t>
  </si>
  <si>
    <t>51%-Goal Not Met</t>
  </si>
  <si>
    <t>67%-Goal Not Met</t>
  </si>
  <si>
    <t>36%-Goal Not Met</t>
  </si>
  <si>
    <t>89.0%-Goal Not Met</t>
  </si>
  <si>
    <t>51.34%-Goal Not Met</t>
  </si>
  <si>
    <t>0.33%-Goal Not Met</t>
  </si>
  <si>
    <t>71.01-Goal Not Met</t>
  </si>
  <si>
    <t>72.73-Goal Not Met</t>
  </si>
  <si>
    <t>47.16-Goal Not Met</t>
  </si>
  <si>
    <t>49.50-Goal Not Met</t>
  </si>
  <si>
    <t>50.65-Goal Not Met</t>
  </si>
  <si>
    <t>30.00%-Goal Not Met</t>
  </si>
  <si>
    <t>0.00%-Goal Not Met</t>
  </si>
  <si>
    <t>15.84%-Goal Not Met</t>
  </si>
  <si>
    <t>43.48%-Goal Not Met</t>
  </si>
  <si>
    <t>33.24%-Goal Not Met</t>
  </si>
  <si>
    <t>72.14%-Goal Not Met</t>
  </si>
  <si>
    <t>58.05%-Goal Not Met</t>
  </si>
  <si>
    <t>69.08%-Goal Not Met</t>
  </si>
  <si>
    <t>67.24%-Goal Not Met</t>
  </si>
  <si>
    <t>62.32%-Goal Not Met</t>
  </si>
  <si>
    <t>39.49%-Goal Not Met</t>
  </si>
  <si>
    <t>52.30%-Goal Not Met</t>
  </si>
  <si>
    <t>49.59%-Goal Not Met</t>
  </si>
  <si>
    <t>57.14%-Goal Not Met</t>
  </si>
  <si>
    <t>66.67%-Goal Not Met</t>
  </si>
  <si>
    <t>5.31%-Goal Not Met</t>
  </si>
  <si>
    <t>43.59%-Goal Not Met</t>
  </si>
  <si>
    <t>56.10%-Goal Not Met</t>
  </si>
  <si>
    <r>
      <rPr>
        <b/>
        <sz val="11"/>
        <rFont val="Arial"/>
        <family val="2"/>
      </rPr>
      <t>Crisis Client Month</t>
    </r>
    <r>
      <rPr>
        <sz val="11"/>
        <rFont val="Arial"/>
        <family val="2"/>
      </rPr>
      <t xml:space="preserve"> </t>
    </r>
  </si>
  <si>
    <r>
      <rPr>
        <b/>
        <sz val="11"/>
        <rFont val="Arial"/>
        <family val="2"/>
      </rPr>
      <t>Crisis Episode</t>
    </r>
    <r>
      <rPr>
        <sz val="11"/>
        <rFont val="Arial"/>
        <family val="2"/>
      </rPr>
      <t xml:space="preserve"> </t>
    </r>
  </si>
  <si>
    <r>
      <rPr>
        <b/>
        <sz val="11"/>
        <rFont val="Arial"/>
        <family val="2"/>
      </rPr>
      <t xml:space="preserve">Crisis Redesign  </t>
    </r>
    <r>
      <rPr>
        <sz val="10"/>
        <rFont val="Arial"/>
        <family val="2"/>
      </rPr>
      <t/>
    </r>
  </si>
  <si>
    <r>
      <rPr>
        <b/>
        <sz val="11"/>
        <rFont val="Arial"/>
        <family val="2"/>
      </rPr>
      <t>Full Level of Care (FLOC)</t>
    </r>
    <r>
      <rPr>
        <sz val="11"/>
        <rFont val="Arial"/>
        <family val="2"/>
      </rPr>
      <t xml:space="preserve"> </t>
    </r>
  </si>
  <si>
    <r>
      <rPr>
        <b/>
        <sz val="11"/>
        <rFont val="Arial"/>
        <family val="2"/>
      </rPr>
      <t>Screening Service</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</si>
</sst>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
    <numFmt numFmtId="165" formatCode="#,##0.0%"/>
    <numFmt numFmtId="166" formatCode="0.0%"/>
    <numFmt numFmtId="167" formatCode="#,##0.0"/>
    <numFmt numFmtId="168" formatCode="_(* #,##0.0_);_(* \(#,##0.0\);_(* &quot;-&quot;??_);_(@_)"/>
    <numFmt numFmtId="169" formatCode="#,##0.00%"/>
  </numFmts>
  <fonts count="51" x14ac:knownFonts="1">
    <font>
      <sz val="10"/>
      <name val="Arial"/>
    </font>
    <font>
      <sz val="12"/>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10"/>
      <name val="Arial"/>
      <family val="2"/>
    </font>
    <font>
      <sz val="10"/>
      <name val="Arial"/>
      <family val="2"/>
    </font>
    <font>
      <sz val="6"/>
      <color indexed="8"/>
      <name val="Arial"/>
      <family val="2"/>
    </font>
    <font>
      <b/>
      <sz val="12"/>
      <color indexed="8"/>
      <name val="Arial"/>
      <family val="2"/>
    </font>
    <font>
      <b/>
      <sz val="8"/>
      <color indexed="9"/>
      <name val="Arial"/>
      <family val="2"/>
    </font>
    <font>
      <sz val="8"/>
      <color indexed="8"/>
      <name val="Arial"/>
      <family val="2"/>
    </font>
    <font>
      <b/>
      <sz val="12"/>
      <name val="Arial"/>
      <family val="2"/>
    </font>
    <font>
      <b/>
      <sz val="10"/>
      <name val="Arial"/>
      <family val="2"/>
    </font>
    <font>
      <sz val="8"/>
      <name val="Arial"/>
      <family val="2"/>
    </font>
    <font>
      <sz val="10"/>
      <name val="Arial"/>
      <family val="2"/>
    </font>
    <font>
      <u/>
      <sz val="10"/>
      <color theme="10"/>
      <name val="Arial"/>
      <family val="2"/>
    </font>
    <font>
      <sz val="11"/>
      <color theme="1"/>
      <name val="Calibri"/>
      <family val="2"/>
      <scheme val="minor"/>
    </font>
    <font>
      <sz val="8"/>
      <color rgb="FFFF0000"/>
      <name val="Arial"/>
      <family val="2"/>
    </font>
    <font>
      <sz val="8"/>
      <color theme="1"/>
      <name val="Arial"/>
      <family val="2"/>
    </font>
    <font>
      <sz val="9"/>
      <name val="Arial"/>
      <family val="2"/>
    </font>
    <font>
      <sz val="9"/>
      <color indexed="63"/>
      <name val="Arial"/>
      <family val="2"/>
    </font>
    <font>
      <b/>
      <sz val="9"/>
      <color indexed="10"/>
      <name val="Arial"/>
      <family val="2"/>
    </font>
    <font>
      <u/>
      <sz val="8"/>
      <color theme="0"/>
      <name val="Arial"/>
      <family val="2"/>
    </font>
    <font>
      <sz val="9"/>
      <color rgb="FF333333"/>
      <name val="Arial"/>
      <family val="2"/>
    </font>
    <font>
      <b/>
      <sz val="9"/>
      <color rgb="FFFF0000"/>
      <name val="Arial"/>
      <family val="2"/>
    </font>
    <font>
      <sz val="9"/>
      <color rgb="FF000000"/>
      <name val="Arial"/>
      <family val="2"/>
    </font>
    <font>
      <b/>
      <sz val="9"/>
      <color rgb="FF000000"/>
      <name val="Arial"/>
      <family val="2"/>
    </font>
    <font>
      <b/>
      <sz val="9"/>
      <color rgb="FFFF0000"/>
      <name val="Arial"/>
      <family val="2"/>
    </font>
    <font>
      <sz val="10"/>
      <color rgb="FF000000"/>
      <name val="Arial"/>
      <family val="2"/>
    </font>
    <font>
      <sz val="8"/>
      <color theme="0"/>
      <name val="Arial"/>
      <family val="2"/>
    </font>
    <font>
      <b/>
      <sz val="9"/>
      <color theme="0"/>
      <name val="Times New Roman"/>
      <family val="1"/>
    </font>
    <font>
      <sz val="9"/>
      <name val="Times New Roman"/>
      <family val="1"/>
    </font>
    <font>
      <b/>
      <sz val="12"/>
      <color theme="0"/>
      <name val="Times New Roman"/>
      <family val="1"/>
    </font>
    <font>
      <u/>
      <sz val="11"/>
      <color theme="0"/>
      <name val="Arial"/>
      <family val="2"/>
    </font>
    <font>
      <b/>
      <sz val="11"/>
      <color indexed="9"/>
      <name val="Arial"/>
      <family val="2"/>
    </font>
    <font>
      <sz val="11"/>
      <color theme="3" tint="-0.249977111117893"/>
      <name val="Arial"/>
      <family val="2"/>
    </font>
    <font>
      <sz val="11"/>
      <color theme="3"/>
      <name val="Arial"/>
      <family val="2"/>
    </font>
    <font>
      <sz val="11"/>
      <color indexed="9"/>
      <name val="Arial"/>
      <family val="2"/>
    </font>
    <font>
      <sz val="11"/>
      <color indexed="8"/>
      <name val="Arial"/>
      <family val="2"/>
    </font>
    <font>
      <sz val="11"/>
      <color theme="0"/>
      <name val="Arial"/>
      <family val="2"/>
    </font>
    <font>
      <sz val="11"/>
      <name val="Arial"/>
      <family val="2"/>
    </font>
    <font>
      <sz val="11"/>
      <color theme="1"/>
      <name val="Arial"/>
      <family val="2"/>
    </font>
    <font>
      <sz val="11"/>
      <color rgb="FF000000"/>
      <name val="Arial"/>
      <family val="2"/>
    </font>
    <font>
      <b/>
      <sz val="12"/>
      <color theme="0"/>
      <name val="Arial"/>
      <family val="2"/>
    </font>
    <font>
      <sz val="9"/>
      <color rgb="FFFF0000"/>
      <name val="Times New Roman"/>
      <family val="1"/>
    </font>
    <font>
      <u/>
      <sz val="11"/>
      <color theme="10"/>
      <name val="Arial"/>
      <family val="2"/>
    </font>
    <font>
      <sz val="11"/>
      <color rgb="FFC00000"/>
      <name val="Arial"/>
      <family val="2"/>
    </font>
    <font>
      <b/>
      <sz val="11"/>
      <name val="Arial"/>
      <family val="2"/>
    </font>
    <font>
      <sz val="12"/>
      <name val="Arial"/>
      <family val="2"/>
    </font>
    <font>
      <b/>
      <sz val="12"/>
      <color indexed="9"/>
      <name val="Arial"/>
      <family val="2"/>
    </font>
  </fonts>
  <fills count="11">
    <fill>
      <patternFill patternType="none"/>
    </fill>
    <fill>
      <patternFill patternType="gray125"/>
    </fill>
    <fill>
      <patternFill patternType="solid">
        <fgColor indexed="9"/>
        <bgColor indexed="9"/>
      </patternFill>
    </fill>
    <fill>
      <patternFill patternType="solid">
        <fgColor indexed="54"/>
        <bgColor indexed="9"/>
      </patternFill>
    </fill>
    <fill>
      <patternFill patternType="solid">
        <fgColor theme="0" tint="-4.9989318521683403E-2"/>
        <bgColor indexed="64"/>
      </patternFill>
    </fill>
    <fill>
      <patternFill patternType="solid">
        <fgColor theme="0"/>
        <bgColor indexed="64"/>
      </patternFill>
    </fill>
    <fill>
      <patternFill patternType="solid">
        <fgColor theme="0"/>
        <bgColor indexed="9"/>
      </patternFill>
    </fill>
    <fill>
      <patternFill patternType="solid">
        <fgColor rgb="FFF8FBFC"/>
        <bgColor rgb="FFFFFFFF"/>
      </patternFill>
    </fill>
    <fill>
      <patternFill patternType="solid">
        <fgColor rgb="FFFFFFFF"/>
        <bgColor rgb="FFFFFFFF"/>
      </patternFill>
    </fill>
    <fill>
      <patternFill patternType="solid">
        <fgColor theme="1"/>
        <bgColor indexed="9"/>
      </patternFill>
    </fill>
    <fill>
      <patternFill patternType="solid">
        <fgColor theme="1"/>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style="thin">
        <color indexed="64"/>
      </left>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rgb="FFEBEBEB"/>
      </left>
      <right style="thin">
        <color rgb="FFEBEBEB"/>
      </right>
      <top style="thin">
        <color rgb="FFEBEBEB"/>
      </top>
      <bottom style="thin">
        <color rgb="FFEBEBEB"/>
      </bottom>
      <diagonal/>
    </border>
    <border>
      <left style="thin">
        <color rgb="FFCAC9D9"/>
      </left>
      <right style="thin">
        <color rgb="FFCAC9D9"/>
      </right>
      <top style="thin">
        <color rgb="FFCAC9D9"/>
      </top>
      <bottom style="thin">
        <color rgb="FFCAC9D9"/>
      </bottom>
      <diagonal/>
    </border>
    <border>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s>
  <cellStyleXfs count="21">
    <xf numFmtId="0" fontId="0" fillId="0" borderId="0"/>
    <xf numFmtId="43" fontId="6" fillId="0" borderId="0" applyFont="0" applyFill="0" applyBorder="0" applyAlignment="0" applyProtection="0"/>
    <xf numFmtId="0" fontId="16" fillId="0" borderId="0" applyNumberFormat="0" applyFill="0" applyBorder="0" applyAlignment="0" applyProtection="0"/>
    <xf numFmtId="0" fontId="7" fillId="0" borderId="0"/>
    <xf numFmtId="0" fontId="15" fillId="0" borderId="0"/>
    <xf numFmtId="0" fontId="17" fillId="0" borderId="0"/>
    <xf numFmtId="0" fontId="5" fillId="0" borderId="0"/>
    <xf numFmtId="0" fontId="7" fillId="0" borderId="0"/>
    <xf numFmtId="43" fontId="6" fillId="0" borderId="0" applyFont="0" applyFill="0" applyBorder="0" applyAlignment="0" applyProtection="0"/>
    <xf numFmtId="0" fontId="7" fillId="0" borderId="0"/>
    <xf numFmtId="0" fontId="5" fillId="0" borderId="0"/>
    <xf numFmtId="9" fontId="6"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9" fillId="0" borderId="0"/>
    <xf numFmtId="0" fontId="1" fillId="0" borderId="0"/>
  </cellStyleXfs>
  <cellXfs count="161">
    <xf numFmtId="0" fontId="0" fillId="0" borderId="0" xfId="0"/>
    <xf numFmtId="0" fontId="8" fillId="2" borderId="0" xfId="0" applyFont="1" applyFill="1" applyAlignment="1">
      <alignment vertical="center"/>
    </xf>
    <xf numFmtId="0" fontId="10" fillId="3" borderId="1" xfId="0" applyFont="1" applyFill="1" applyBorder="1" applyAlignment="1">
      <alignment horizontal="center" vertical="center" wrapText="1"/>
    </xf>
    <xf numFmtId="0" fontId="0" fillId="0" borderId="0" xfId="0" applyAlignment="1">
      <alignment wrapText="1"/>
    </xf>
    <xf numFmtId="0" fontId="12" fillId="0" borderId="0" xfId="0" applyFont="1" applyAlignment="1">
      <alignment vertical="center"/>
    </xf>
    <xf numFmtId="0" fontId="10" fillId="3" borderId="4" xfId="0" applyFont="1" applyFill="1" applyBorder="1" applyAlignment="1">
      <alignment horizontal="left" vertical="center"/>
    </xf>
    <xf numFmtId="165" fontId="14" fillId="2" borderId="2" xfId="0" applyNumberFormat="1" applyFont="1" applyFill="1" applyBorder="1" applyAlignment="1">
      <alignment horizontal="right" vertical="center"/>
    </xf>
    <xf numFmtId="165" fontId="11" fillId="0" borderId="2" xfId="3" applyNumberFormat="1" applyFont="1" applyFill="1" applyBorder="1" applyAlignment="1">
      <alignment horizontal="right" vertical="center"/>
    </xf>
    <xf numFmtId="166" fontId="11" fillId="2" borderId="2" xfId="0" applyNumberFormat="1" applyFont="1" applyFill="1" applyBorder="1" applyAlignment="1">
      <alignment horizontal="right" vertical="center"/>
    </xf>
    <xf numFmtId="166" fontId="11" fillId="2" borderId="2" xfId="3" applyNumberFormat="1" applyFont="1" applyFill="1" applyBorder="1" applyAlignment="1">
      <alignment horizontal="right"/>
    </xf>
    <xf numFmtId="0" fontId="11" fillId="2" borderId="0" xfId="0" applyFont="1" applyFill="1" applyAlignment="1">
      <alignment vertical="center"/>
    </xf>
    <xf numFmtId="165" fontId="14" fillId="0" borderId="2" xfId="3" applyNumberFormat="1" applyFont="1" applyFill="1" applyBorder="1" applyAlignment="1">
      <alignment horizontal="right"/>
    </xf>
    <xf numFmtId="164" fontId="11" fillId="0" borderId="2" xfId="3" applyNumberFormat="1" applyFont="1" applyFill="1" applyBorder="1" applyAlignment="1">
      <alignment horizontal="right" vertical="center"/>
    </xf>
    <xf numFmtId="164" fontId="14" fillId="2" borderId="2" xfId="0" applyNumberFormat="1" applyFont="1" applyFill="1" applyBorder="1" applyAlignment="1">
      <alignment horizontal="right" vertical="center"/>
    </xf>
    <xf numFmtId="0" fontId="8" fillId="2" borderId="0" xfId="3" applyFont="1" applyFill="1" applyAlignment="1">
      <alignment vertical="center"/>
    </xf>
    <xf numFmtId="0" fontId="9" fillId="2" borderId="0" xfId="3" applyFont="1" applyFill="1" applyAlignment="1">
      <alignment horizontal="center" vertical="center"/>
    </xf>
    <xf numFmtId="0" fontId="7" fillId="0" borderId="0" xfId="3"/>
    <xf numFmtId="0" fontId="13" fillId="0" borderId="3" xfId="2" applyFont="1" applyFill="1" applyBorder="1" applyAlignment="1">
      <alignment horizontal="center" vertical="center" wrapText="1"/>
    </xf>
    <xf numFmtId="0" fontId="7" fillId="0" borderId="0" xfId="0" applyFont="1"/>
    <xf numFmtId="0" fontId="0" fillId="0" borderId="0" xfId="0" applyAlignment="1">
      <alignment horizontal="left"/>
    </xf>
    <xf numFmtId="1" fontId="0" fillId="0" borderId="0" xfId="0" applyNumberFormat="1"/>
    <xf numFmtId="0" fontId="7" fillId="0" borderId="0" xfId="3"/>
    <xf numFmtId="0" fontId="10" fillId="3" borderId="2" xfId="7" applyFont="1" applyFill="1" applyBorder="1" applyAlignment="1">
      <alignment horizontal="left" vertical="center"/>
    </xf>
    <xf numFmtId="9" fontId="0" fillId="0" borderId="2" xfId="0" applyNumberFormat="1" applyBorder="1"/>
    <xf numFmtId="0" fontId="23" fillId="3" borderId="3" xfId="2" applyFont="1" applyFill="1" applyBorder="1" applyAlignment="1">
      <alignment horizontal="center" vertical="center" wrapText="1"/>
    </xf>
    <xf numFmtId="0" fontId="14" fillId="5" borderId="0" xfId="0" applyFont="1" applyFill="1"/>
    <xf numFmtId="0" fontId="14" fillId="0" borderId="0" xfId="0" applyFont="1"/>
    <xf numFmtId="0" fontId="14" fillId="4" borderId="0" xfId="0" applyFont="1" applyFill="1"/>
    <xf numFmtId="0" fontId="7" fillId="0" borderId="2" xfId="3" applyBorder="1"/>
    <xf numFmtId="164" fontId="14" fillId="0" borderId="2" xfId="0" applyNumberFormat="1" applyFont="1" applyFill="1" applyBorder="1" applyAlignment="1">
      <alignment horizontal="right" vertical="center"/>
    </xf>
    <xf numFmtId="167" fontId="14" fillId="2" borderId="2" xfId="0" applyNumberFormat="1" applyFont="1" applyFill="1" applyBorder="1" applyAlignment="1">
      <alignment horizontal="right" vertical="center"/>
    </xf>
    <xf numFmtId="167" fontId="14" fillId="2" borderId="5" xfId="0" applyNumberFormat="1" applyFont="1" applyFill="1" applyBorder="1" applyAlignment="1">
      <alignment horizontal="right" vertical="center"/>
    </xf>
    <xf numFmtId="165" fontId="14" fillId="0" borderId="2" xfId="3" applyNumberFormat="1" applyFont="1" applyFill="1" applyBorder="1" applyAlignment="1">
      <alignment horizontal="right" vertical="center"/>
    </xf>
    <xf numFmtId="166" fontId="14" fillId="2" borderId="2" xfId="0" applyNumberFormat="1" applyFont="1" applyFill="1" applyBorder="1" applyAlignment="1">
      <alignment horizontal="right" vertical="center"/>
    </xf>
    <xf numFmtId="166" fontId="14" fillId="2" borderId="2" xfId="3" applyNumberFormat="1" applyFont="1" applyFill="1" applyBorder="1" applyAlignment="1">
      <alignment horizontal="right"/>
    </xf>
    <xf numFmtId="10" fontId="14" fillId="0" borderId="2" xfId="3" applyNumberFormat="1" applyFont="1" applyFill="1" applyBorder="1" applyAlignment="1">
      <alignment horizontal="right" vertical="center"/>
    </xf>
    <xf numFmtId="166" fontId="14" fillId="0" borderId="2" xfId="0" applyNumberFormat="1" applyFont="1" applyFill="1" applyBorder="1" applyAlignment="1">
      <alignment horizontal="right" vertical="center"/>
    </xf>
    <xf numFmtId="166" fontId="14" fillId="0" borderId="2" xfId="3" applyNumberFormat="1" applyFont="1" applyFill="1" applyBorder="1" applyAlignment="1">
      <alignment horizontal="right" vertical="center"/>
    </xf>
    <xf numFmtId="166" fontId="14" fillId="2" borderId="5" xfId="0" applyNumberFormat="1" applyFont="1" applyFill="1" applyBorder="1" applyAlignment="1">
      <alignment horizontal="right" vertical="center"/>
    </xf>
    <xf numFmtId="166" fontId="14" fillId="0" borderId="2" xfId="3" applyNumberFormat="1" applyFont="1" applyFill="1" applyBorder="1" applyAlignment="1">
      <alignment horizontal="right"/>
    </xf>
    <xf numFmtId="166" fontId="11" fillId="0" borderId="2" xfId="3" applyNumberFormat="1" applyFont="1" applyFill="1" applyBorder="1" applyAlignment="1">
      <alignment horizontal="right" vertical="center"/>
    </xf>
    <xf numFmtId="166" fontId="11" fillId="0" borderId="2" xfId="0" applyNumberFormat="1" applyFont="1" applyFill="1" applyBorder="1" applyAlignment="1">
      <alignment horizontal="right" vertical="center"/>
    </xf>
    <xf numFmtId="166" fontId="14" fillId="0" borderId="2" xfId="1" applyNumberFormat="1" applyFont="1" applyFill="1" applyBorder="1" applyAlignment="1">
      <alignment horizontal="right" vertical="center"/>
    </xf>
    <xf numFmtId="168" fontId="14" fillId="0" borderId="2" xfId="1" applyNumberFormat="1" applyFont="1" applyFill="1" applyBorder="1" applyAlignment="1">
      <alignment horizontal="right" vertical="center"/>
    </xf>
    <xf numFmtId="165" fontId="11" fillId="2" borderId="2" xfId="0" applyNumberFormat="1" applyFont="1" applyFill="1" applyBorder="1" applyAlignment="1">
      <alignment horizontal="right" vertical="center"/>
    </xf>
    <xf numFmtId="166" fontId="18" fillId="0" borderId="2" xfId="0" applyNumberFormat="1" applyFont="1" applyFill="1" applyBorder="1" applyAlignment="1">
      <alignment horizontal="right" vertical="center"/>
    </xf>
    <xf numFmtId="0" fontId="10" fillId="3" borderId="3" xfId="0" applyFont="1" applyFill="1" applyBorder="1" applyAlignment="1">
      <alignment horizontal="center" vertical="center" wrapText="1"/>
    </xf>
    <xf numFmtId="166" fontId="14" fillId="2" borderId="0" xfId="0" applyNumberFormat="1" applyFont="1" applyFill="1" applyAlignment="1">
      <alignment vertical="center"/>
    </xf>
    <xf numFmtId="166" fontId="14" fillId="0" borderId="2" xfId="0" applyNumberFormat="1" applyFont="1" applyBorder="1"/>
    <xf numFmtId="166" fontId="19" fillId="2" borderId="2" xfId="0" applyNumberFormat="1" applyFont="1" applyFill="1" applyBorder="1" applyAlignment="1">
      <alignment horizontal="right" vertical="center"/>
    </xf>
    <xf numFmtId="165" fontId="21" fillId="2" borderId="2" xfId="0" applyNumberFormat="1" applyFont="1" applyFill="1" applyBorder="1" applyAlignment="1">
      <alignment horizontal="right"/>
    </xf>
    <xf numFmtId="165" fontId="7" fillId="0" borderId="2" xfId="3" applyNumberFormat="1" applyBorder="1"/>
    <xf numFmtId="165" fontId="22" fillId="2" borderId="2" xfId="0" applyNumberFormat="1" applyFont="1" applyFill="1" applyBorder="1" applyAlignment="1">
      <alignment horizontal="right"/>
    </xf>
    <xf numFmtId="165" fontId="28" fillId="8" borderId="2" xfId="0" applyNumberFormat="1" applyFont="1" applyFill="1" applyBorder="1" applyAlignment="1">
      <alignment horizontal="right"/>
    </xf>
    <xf numFmtId="0" fontId="7" fillId="0" borderId="0" xfId="3" applyBorder="1"/>
    <xf numFmtId="1" fontId="0" fillId="0" borderId="2" xfId="0" applyNumberFormat="1" applyBorder="1"/>
    <xf numFmtId="0" fontId="10" fillId="3" borderId="5" xfId="7" applyFont="1" applyFill="1" applyBorder="1" applyAlignment="1">
      <alignment horizontal="left" vertical="center"/>
    </xf>
    <xf numFmtId="9" fontId="0" fillId="0" borderId="9" xfId="0" applyNumberFormat="1" applyBorder="1"/>
    <xf numFmtId="0" fontId="11" fillId="0" borderId="0" xfId="0" applyFont="1" applyFill="1" applyAlignment="1">
      <alignment vertical="center"/>
    </xf>
    <xf numFmtId="165" fontId="27" fillId="8" borderId="8" xfId="0" applyNumberFormat="1" applyFont="1" applyFill="1" applyBorder="1" applyAlignment="1">
      <alignment horizontal="right" vertical="center"/>
    </xf>
    <xf numFmtId="169" fontId="24" fillId="7" borderId="7" xfId="0" applyNumberFormat="1" applyFont="1" applyFill="1" applyBorder="1" applyAlignment="1">
      <alignment horizontal="right"/>
    </xf>
    <xf numFmtId="169" fontId="24" fillId="8" borderId="7" xfId="0" applyNumberFormat="1" applyFont="1" applyFill="1" applyBorder="1" applyAlignment="1">
      <alignment horizontal="right"/>
    </xf>
    <xf numFmtId="169" fontId="25" fillId="8" borderId="7" xfId="0" applyNumberFormat="1" applyFont="1" applyFill="1" applyBorder="1" applyAlignment="1">
      <alignment horizontal="right"/>
    </xf>
    <xf numFmtId="169" fontId="25" fillId="7" borderId="7" xfId="0" applyNumberFormat="1" applyFont="1" applyFill="1" applyBorder="1" applyAlignment="1">
      <alignment horizontal="right"/>
    </xf>
    <xf numFmtId="165" fontId="25" fillId="2" borderId="2" xfId="0" applyNumberFormat="1" applyFont="1" applyFill="1" applyBorder="1" applyAlignment="1">
      <alignment horizontal="right"/>
    </xf>
    <xf numFmtId="10" fontId="26" fillId="8" borderId="8" xfId="0" applyNumberFormat="1" applyFont="1" applyFill="1" applyBorder="1" applyAlignment="1">
      <alignment horizontal="right"/>
    </xf>
    <xf numFmtId="0" fontId="31" fillId="3" borderId="1" xfId="0" applyFont="1" applyFill="1" applyBorder="1" applyAlignment="1">
      <alignment horizontal="center" vertical="center" wrapText="1"/>
    </xf>
    <xf numFmtId="0" fontId="20" fillId="0" borderId="0" xfId="0" applyFont="1"/>
    <xf numFmtId="0" fontId="32" fillId="0" borderId="0" xfId="0" applyFont="1"/>
    <xf numFmtId="0" fontId="32" fillId="0" borderId="0" xfId="3" applyFont="1"/>
    <xf numFmtId="0" fontId="30" fillId="2" borderId="0" xfId="0" applyFont="1" applyFill="1" applyAlignment="1">
      <alignment horizontal="center" vertical="center"/>
    </xf>
    <xf numFmtId="10" fontId="37" fillId="2" borderId="2" xfId="0" applyNumberFormat="1" applyFont="1" applyFill="1" applyBorder="1" applyAlignment="1">
      <alignment horizontal="center" vertical="center"/>
    </xf>
    <xf numFmtId="10" fontId="37" fillId="0" borderId="2" xfId="0" applyNumberFormat="1" applyFont="1" applyFill="1" applyBorder="1" applyAlignment="1">
      <alignment horizontal="center" vertical="center"/>
    </xf>
    <xf numFmtId="0" fontId="35" fillId="9" borderId="4" xfId="0" applyFont="1" applyFill="1" applyBorder="1" applyAlignment="1">
      <alignment horizontal="left" vertical="center"/>
    </xf>
    <xf numFmtId="0" fontId="34" fillId="9" borderId="11" xfId="2" applyFont="1" applyFill="1" applyBorder="1" applyAlignment="1">
      <alignment horizontal="center" vertical="center" wrapText="1"/>
    </xf>
    <xf numFmtId="0" fontId="39" fillId="2" borderId="0" xfId="0" applyFont="1" applyFill="1" applyAlignment="1">
      <alignment vertical="center"/>
    </xf>
    <xf numFmtId="0" fontId="39" fillId="2" borderId="0" xfId="0" applyFont="1" applyFill="1" applyBorder="1" applyAlignment="1">
      <alignment vertical="center"/>
    </xf>
    <xf numFmtId="0" fontId="41" fillId="0" borderId="0" xfId="0" applyFont="1"/>
    <xf numFmtId="0" fontId="41" fillId="0" borderId="0" xfId="0" applyFont="1" applyFill="1"/>
    <xf numFmtId="0" fontId="41" fillId="0" borderId="0" xfId="0" applyFont="1" applyBorder="1"/>
    <xf numFmtId="0" fontId="38" fillId="9" borderId="12" xfId="0" applyFont="1" applyFill="1" applyBorder="1" applyAlignment="1">
      <alignment horizontal="center" vertical="center" wrapText="1"/>
    </xf>
    <xf numFmtId="0" fontId="40" fillId="9" borderId="12" xfId="2" applyFont="1" applyFill="1" applyBorder="1" applyAlignment="1">
      <alignment horizontal="left" vertical="center" wrapText="1"/>
    </xf>
    <xf numFmtId="10" fontId="41" fillId="0" borderId="9" xfId="0" applyNumberFormat="1" applyFont="1" applyFill="1" applyBorder="1" applyAlignment="1">
      <alignment horizontal="center" vertical="center"/>
    </xf>
    <xf numFmtId="0" fontId="44" fillId="10" borderId="0" xfId="0" applyFont="1" applyFill="1" applyBorder="1" applyAlignment="1">
      <alignment horizontal="center"/>
    </xf>
    <xf numFmtId="10" fontId="36" fillId="2" borderId="2" xfId="0" applyNumberFormat="1" applyFont="1" applyFill="1" applyBorder="1" applyAlignment="1">
      <alignment horizontal="center" vertical="center"/>
    </xf>
    <xf numFmtId="10" fontId="14" fillId="0" borderId="0" xfId="0" applyNumberFormat="1" applyFont="1"/>
    <xf numFmtId="10" fontId="41" fillId="6" borderId="9" xfId="1" applyNumberFormat="1" applyFont="1" applyFill="1" applyBorder="1" applyAlignment="1">
      <alignment horizontal="center" vertical="center"/>
    </xf>
    <xf numFmtId="10" fontId="41" fillId="2" borderId="9" xfId="0" applyNumberFormat="1" applyFont="1" applyFill="1" applyBorder="1" applyAlignment="1">
      <alignment horizontal="center"/>
    </xf>
    <xf numFmtId="10" fontId="37" fillId="6" borderId="2" xfId="0" applyNumberFormat="1" applyFont="1" applyFill="1" applyBorder="1" applyAlignment="1">
      <alignment horizontal="center" vertical="center"/>
    </xf>
    <xf numFmtId="10" fontId="38" fillId="9" borderId="9" xfId="0" applyNumberFormat="1" applyFont="1" applyFill="1" applyBorder="1" applyAlignment="1">
      <alignment horizontal="center" vertical="center" wrapText="1"/>
    </xf>
    <xf numFmtId="10" fontId="38" fillId="9" borderId="9" xfId="0" applyNumberFormat="1" applyFont="1" applyFill="1" applyBorder="1" applyAlignment="1">
      <alignment horizontal="center" vertical="center"/>
    </xf>
    <xf numFmtId="10" fontId="41" fillId="0" borderId="9" xfId="0" applyNumberFormat="1" applyFont="1" applyFill="1" applyBorder="1" applyAlignment="1">
      <alignment horizontal="center"/>
    </xf>
    <xf numFmtId="10" fontId="41" fillId="5" borderId="9" xfId="0" applyNumberFormat="1" applyFont="1" applyFill="1" applyBorder="1" applyAlignment="1">
      <alignment horizontal="center" vertical="center"/>
    </xf>
    <xf numFmtId="10" fontId="41" fillId="6" borderId="9" xfId="0" applyNumberFormat="1" applyFont="1" applyFill="1" applyBorder="1" applyAlignment="1">
      <alignment horizontal="center" vertical="center"/>
    </xf>
    <xf numFmtId="10" fontId="41" fillId="5" borderId="9" xfId="3" applyNumberFormat="1" applyFont="1" applyFill="1" applyBorder="1" applyAlignment="1">
      <alignment horizontal="center"/>
    </xf>
    <xf numFmtId="10" fontId="41" fillId="5" borderId="9" xfId="3" applyNumberFormat="1" applyFont="1" applyFill="1" applyBorder="1" applyAlignment="1">
      <alignment horizontal="center" vertical="center"/>
    </xf>
    <xf numFmtId="10" fontId="41" fillId="6" borderId="9" xfId="3" applyNumberFormat="1" applyFont="1" applyFill="1" applyBorder="1" applyAlignment="1">
      <alignment horizontal="center" vertical="center"/>
    </xf>
    <xf numFmtId="10" fontId="41" fillId="0" borderId="15" xfId="0" applyNumberFormat="1" applyFont="1" applyFill="1" applyBorder="1" applyAlignment="1">
      <alignment horizontal="center" vertical="center"/>
    </xf>
    <xf numFmtId="10" fontId="41" fillId="0" borderId="0" xfId="0" applyNumberFormat="1" applyFont="1" applyAlignment="1">
      <alignment horizontal="center"/>
    </xf>
    <xf numFmtId="9" fontId="32" fillId="0" borderId="6" xfId="0" applyNumberFormat="1" applyFont="1" applyFill="1" applyBorder="1" applyAlignment="1">
      <alignment horizontal="center" vertical="center"/>
    </xf>
    <xf numFmtId="9" fontId="45" fillId="0" borderId="6" xfId="0" applyNumberFormat="1" applyFont="1" applyFill="1" applyBorder="1" applyAlignment="1">
      <alignment horizontal="center" vertical="center"/>
    </xf>
    <xf numFmtId="166" fontId="32" fillId="0" borderId="6" xfId="0" applyNumberFormat="1" applyFont="1" applyFill="1" applyBorder="1" applyAlignment="1">
      <alignment horizontal="center" vertical="center"/>
    </xf>
    <xf numFmtId="10" fontId="32" fillId="0" borderId="6" xfId="0" applyNumberFormat="1" applyFont="1" applyFill="1" applyBorder="1" applyAlignment="1">
      <alignment horizontal="center" vertical="center"/>
    </xf>
    <xf numFmtId="10" fontId="45" fillId="0" borderId="6" xfId="0" applyNumberFormat="1" applyFont="1" applyFill="1" applyBorder="1" applyAlignment="1">
      <alignment horizontal="center" vertical="center"/>
    </xf>
    <xf numFmtId="166" fontId="45" fillId="0" borderId="6" xfId="0" applyNumberFormat="1" applyFont="1" applyFill="1" applyBorder="1" applyAlignment="1">
      <alignment horizontal="center" vertical="center"/>
    </xf>
    <xf numFmtId="166" fontId="0" fillId="0" borderId="0" xfId="0" applyNumberFormat="1" applyFill="1"/>
    <xf numFmtId="0" fontId="0" fillId="0" borderId="0" xfId="0" applyFill="1"/>
    <xf numFmtId="9" fontId="0" fillId="0" borderId="0" xfId="0" applyNumberFormat="1" applyFill="1"/>
    <xf numFmtId="10" fontId="41" fillId="2" borderId="2" xfId="0" applyNumberFormat="1" applyFont="1" applyFill="1" applyBorder="1" applyAlignment="1">
      <alignment horizontal="center" vertical="center"/>
    </xf>
    <xf numFmtId="10" fontId="41" fillId="0" borderId="2" xfId="0" applyNumberFormat="1" applyFont="1" applyFill="1" applyBorder="1" applyAlignment="1">
      <alignment horizontal="center" vertical="center"/>
    </xf>
    <xf numFmtId="0" fontId="46" fillId="0" borderId="0" xfId="2" applyFont="1"/>
    <xf numFmtId="0" fontId="38" fillId="9" borderId="2" xfId="0" applyFont="1" applyFill="1" applyBorder="1" applyAlignment="1">
      <alignment horizontal="center" vertical="center" wrapText="1"/>
    </xf>
    <xf numFmtId="10" fontId="47" fillId="0" borderId="2" xfId="0" applyNumberFormat="1" applyFont="1" applyFill="1" applyBorder="1" applyAlignment="1">
      <alignment horizontal="center" vertical="center"/>
    </xf>
    <xf numFmtId="10" fontId="47" fillId="2" borderId="2" xfId="0" applyNumberFormat="1" applyFont="1" applyFill="1" applyBorder="1" applyAlignment="1">
      <alignment horizontal="center" vertical="center"/>
    </xf>
    <xf numFmtId="10" fontId="47" fillId="0" borderId="9" xfId="0" applyNumberFormat="1" applyFont="1" applyFill="1" applyBorder="1" applyAlignment="1">
      <alignment horizontal="center" vertical="center"/>
    </xf>
    <xf numFmtId="10" fontId="47" fillId="2" borderId="9" xfId="0" applyNumberFormat="1" applyFont="1" applyFill="1" applyBorder="1" applyAlignment="1">
      <alignment horizontal="center"/>
    </xf>
    <xf numFmtId="10" fontId="47" fillId="5" borderId="9" xfId="0" applyNumberFormat="1" applyFont="1" applyFill="1" applyBorder="1" applyAlignment="1">
      <alignment horizontal="center" vertical="center"/>
    </xf>
    <xf numFmtId="10" fontId="47" fillId="5" borderId="9" xfId="3" applyNumberFormat="1" applyFont="1" applyFill="1" applyBorder="1" applyAlignment="1">
      <alignment horizontal="center" vertical="center"/>
    </xf>
    <xf numFmtId="10" fontId="47" fillId="6" borderId="9" xfId="3" applyNumberFormat="1" applyFont="1" applyFill="1" applyBorder="1" applyAlignment="1">
      <alignment horizontal="center"/>
    </xf>
    <xf numFmtId="10" fontId="47" fillId="6" borderId="9" xfId="1" applyNumberFormat="1" applyFont="1" applyFill="1" applyBorder="1" applyAlignment="1">
      <alignment horizontal="center" vertical="center"/>
    </xf>
    <xf numFmtId="10" fontId="47" fillId="6" borderId="9" xfId="0" applyNumberFormat="1" applyFont="1" applyFill="1" applyBorder="1" applyAlignment="1">
      <alignment horizontal="center" vertical="center"/>
    </xf>
    <xf numFmtId="10" fontId="47" fillId="6" borderId="9" xfId="3" applyNumberFormat="1" applyFont="1" applyFill="1" applyBorder="1" applyAlignment="1">
      <alignment horizontal="center" vertical="center"/>
    </xf>
    <xf numFmtId="0" fontId="44" fillId="10" borderId="0" xfId="0" applyFont="1" applyFill="1" applyBorder="1" applyAlignment="1">
      <alignment horizontal="center" vertical="top"/>
    </xf>
    <xf numFmtId="0" fontId="44" fillId="10" borderId="2" xfId="0" applyFont="1" applyFill="1" applyBorder="1" applyAlignment="1">
      <alignment horizontal="center" vertical="top"/>
    </xf>
    <xf numFmtId="0" fontId="41" fillId="0" borderId="0" xfId="0" applyFont="1" applyAlignment="1">
      <alignment vertical="top" wrapText="1"/>
    </xf>
    <xf numFmtId="0" fontId="48" fillId="0" borderId="0" xfId="0" applyFont="1" applyAlignment="1">
      <alignment horizontal="left" vertical="center" wrapText="1"/>
    </xf>
    <xf numFmtId="0" fontId="41" fillId="0" borderId="0" xfId="0" applyFont="1" applyAlignment="1">
      <alignment horizontal="left" vertical="center" wrapText="1"/>
    </xf>
    <xf numFmtId="0" fontId="41" fillId="0" borderId="0" xfId="0" applyFont="1" applyAlignment="1">
      <alignment vertical="top"/>
    </xf>
    <xf numFmtId="0" fontId="34" fillId="9" borderId="3" xfId="2" applyFont="1" applyFill="1" applyBorder="1" applyAlignment="1">
      <alignment horizontal="center" vertical="center" wrapText="1"/>
    </xf>
    <xf numFmtId="0" fontId="42" fillId="0" borderId="2" xfId="0" applyFont="1" applyBorder="1" applyAlignment="1">
      <alignment horizontal="left" vertical="top" wrapText="1"/>
    </xf>
    <xf numFmtId="0" fontId="42" fillId="5" borderId="2" xfId="0" applyFont="1" applyFill="1" applyBorder="1" applyAlignment="1">
      <alignment horizontal="left" vertical="top" wrapText="1"/>
    </xf>
    <xf numFmtId="0" fontId="41" fillId="0" borderId="2" xfId="0" applyFont="1" applyBorder="1" applyAlignment="1">
      <alignment horizontal="left" vertical="top" wrapText="1"/>
    </xf>
    <xf numFmtId="0" fontId="41" fillId="0" borderId="0" xfId="0" applyFont="1" applyFill="1" applyBorder="1" applyAlignment="1">
      <alignment horizontal="left" vertical="center" wrapText="1"/>
    </xf>
    <xf numFmtId="0" fontId="42" fillId="0" borderId="2" xfId="0" applyFont="1" applyFill="1" applyBorder="1" applyAlignment="1">
      <alignment horizontal="left" vertical="top" wrapText="1"/>
    </xf>
    <xf numFmtId="0" fontId="40" fillId="0" borderId="0" xfId="0" applyFont="1"/>
    <xf numFmtId="0" fontId="34" fillId="9" borderId="2" xfId="2" applyFont="1" applyFill="1" applyBorder="1" applyAlignment="1">
      <alignment horizontal="center" vertical="center" wrapText="1"/>
    </xf>
    <xf numFmtId="0" fontId="41" fillId="0" borderId="0" xfId="0" applyFont="1" applyAlignment="1">
      <alignment horizontal="left" vertical="top" wrapText="1"/>
    </xf>
    <xf numFmtId="0" fontId="41" fillId="0" borderId="0" xfId="0" applyFont="1" applyAlignment="1">
      <alignment horizontal="center" vertical="top" wrapText="1"/>
    </xf>
    <xf numFmtId="0" fontId="49" fillId="0" borderId="0" xfId="0" applyFont="1"/>
    <xf numFmtId="0" fontId="50" fillId="9" borderId="13" xfId="0" applyFont="1" applyFill="1" applyBorder="1" applyAlignment="1">
      <alignment horizontal="center" vertical="center" wrapText="1"/>
    </xf>
    <xf numFmtId="0" fontId="44" fillId="9" borderId="0" xfId="0" applyFont="1" applyFill="1" applyBorder="1" applyAlignment="1">
      <alignment horizontal="center" vertical="center" wrapText="1"/>
    </xf>
    <xf numFmtId="0" fontId="9" fillId="2" borderId="0" xfId="3" applyFont="1" applyFill="1" applyAlignment="1">
      <alignment horizontal="center" vertical="center"/>
    </xf>
    <xf numFmtId="0" fontId="13" fillId="0" borderId="0" xfId="0" applyFont="1" applyAlignment="1">
      <alignment horizontal="center"/>
    </xf>
    <xf numFmtId="0" fontId="13" fillId="0" borderId="0" xfId="0" applyFont="1" applyFill="1" applyAlignment="1">
      <alignment horizontal="center" vertical="center"/>
    </xf>
    <xf numFmtId="0" fontId="40" fillId="0" borderId="14" xfId="2" applyFont="1" applyFill="1" applyBorder="1" applyAlignment="1">
      <alignment horizontal="center" vertical="center" wrapText="1"/>
    </xf>
    <xf numFmtId="0" fontId="40" fillId="0" borderId="9" xfId="2" applyFont="1" applyFill="1" applyBorder="1" applyAlignment="1">
      <alignment horizontal="center" vertical="center" wrapText="1"/>
    </xf>
    <xf numFmtId="0" fontId="41" fillId="0" borderId="14" xfId="0" applyFont="1" applyFill="1" applyBorder="1" applyAlignment="1">
      <alignment horizontal="center"/>
    </xf>
    <xf numFmtId="0" fontId="41" fillId="0" borderId="9" xfId="0" applyFont="1" applyFill="1" applyBorder="1" applyAlignment="1">
      <alignment horizontal="center"/>
    </xf>
    <xf numFmtId="0" fontId="39" fillId="0" borderId="14" xfId="0" applyFont="1" applyFill="1" applyBorder="1" applyAlignment="1">
      <alignment horizontal="center"/>
    </xf>
    <xf numFmtId="0" fontId="39" fillId="0" borderId="9" xfId="0" applyFont="1" applyFill="1" applyBorder="1" applyAlignment="1">
      <alignment horizontal="center"/>
    </xf>
    <xf numFmtId="0" fontId="41" fillId="2" borderId="14" xfId="0" applyFont="1" applyFill="1" applyBorder="1" applyAlignment="1">
      <alignment horizontal="center"/>
    </xf>
    <xf numFmtId="0" fontId="41" fillId="2" borderId="9" xfId="0" applyFont="1" applyFill="1" applyBorder="1" applyAlignment="1">
      <alignment horizontal="center"/>
    </xf>
    <xf numFmtId="0" fontId="42" fillId="2" borderId="14" xfId="0" applyFont="1" applyFill="1" applyBorder="1" applyAlignment="1">
      <alignment horizontal="center"/>
    </xf>
    <xf numFmtId="0" fontId="42" fillId="2" borderId="9" xfId="0" applyFont="1" applyFill="1" applyBorder="1" applyAlignment="1">
      <alignment horizontal="center"/>
    </xf>
    <xf numFmtId="0" fontId="41" fillId="6" borderId="14" xfId="0" applyFont="1" applyFill="1" applyBorder="1" applyAlignment="1">
      <alignment horizontal="center"/>
    </xf>
    <xf numFmtId="0" fontId="41" fillId="6" borderId="9" xfId="0" applyFont="1" applyFill="1" applyBorder="1" applyAlignment="1">
      <alignment horizontal="center"/>
    </xf>
    <xf numFmtId="0" fontId="43" fillId="2" borderId="14" xfId="0" applyFont="1" applyFill="1" applyBorder="1" applyAlignment="1">
      <alignment horizontal="center"/>
    </xf>
    <xf numFmtId="0" fontId="43" fillId="2" borderId="9" xfId="0" applyFont="1" applyFill="1" applyBorder="1" applyAlignment="1">
      <alignment horizontal="center"/>
    </xf>
    <xf numFmtId="0" fontId="40" fillId="9" borderId="12" xfId="2"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0" xfId="0" applyFont="1" applyFill="1" applyBorder="1" applyAlignment="1">
      <alignment horizontal="center" vertical="center" wrapText="1"/>
    </xf>
  </cellXfs>
  <cellStyles count="21">
    <cellStyle name="Comma" xfId="1" builtinId="3"/>
    <cellStyle name="Comma 2" xfId="8" xr:uid="{00000000-0005-0000-0000-000002000000}"/>
    <cellStyle name="Hyperlink" xfId="2" builtinId="8"/>
    <cellStyle name="Normal" xfId="0" builtinId="0"/>
    <cellStyle name="Normal 2" xfId="3" xr:uid="{00000000-0005-0000-0000-000005000000}"/>
    <cellStyle name="Normal 3" xfId="4" xr:uid="{00000000-0005-0000-0000-000006000000}"/>
    <cellStyle name="Normal 3 2" xfId="9" xr:uid="{00000000-0005-0000-0000-000007000000}"/>
    <cellStyle name="Normal 4" xfId="5" xr:uid="{00000000-0005-0000-0000-000008000000}"/>
    <cellStyle name="Normal 4 2" xfId="10" xr:uid="{00000000-0005-0000-0000-000009000000}"/>
    <cellStyle name="Normal 4 2 2" xfId="15" xr:uid="{00000000-0005-0000-0000-00000A000000}"/>
    <cellStyle name="Normal 4 3" xfId="12" xr:uid="{00000000-0005-0000-0000-00000B000000}"/>
    <cellStyle name="Normal 4 3 2" xfId="16" xr:uid="{00000000-0005-0000-0000-00000C000000}"/>
    <cellStyle name="Normal 4 4" xfId="13" xr:uid="{00000000-0005-0000-0000-00000D000000}"/>
    <cellStyle name="Normal 4 5" xfId="18" xr:uid="{00000000-0005-0000-0000-00000E000000}"/>
    <cellStyle name="Normal 5" xfId="7" xr:uid="{00000000-0005-0000-0000-00000F000000}"/>
    <cellStyle name="Normal 6" xfId="6" xr:uid="{00000000-0005-0000-0000-000010000000}"/>
    <cellStyle name="Normal 6 2" xfId="14" xr:uid="{00000000-0005-0000-0000-000011000000}"/>
    <cellStyle name="Normal 7" xfId="17" xr:uid="{00000000-0005-0000-0000-000012000000}"/>
    <cellStyle name="Normal 8" xfId="19" xr:uid="{00000000-0005-0000-0000-000041000000}"/>
    <cellStyle name="Normal 9" xfId="20" xr:uid="{FD00D6B9-BC14-46AC-8F82-702AD460A231}"/>
    <cellStyle name="Percent 2" xfId="11" xr:uid="{00000000-0005-0000-0000-000014000000}"/>
  </cellStyles>
  <dxfs count="81">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006100"/>
      </font>
      <fill>
        <patternFill>
          <bgColor rgb="FFC6EFCE"/>
        </patternFill>
      </fill>
    </dxf>
    <dxf>
      <font>
        <color rgb="FF006100"/>
      </font>
      <fill>
        <patternFill>
          <bgColor rgb="FFC6EFCE"/>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84642"/>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s>
  <tableStyles count="0" defaultTableStyle="TableStyleMedium2" defaultPivotStyle="PivotStyleLight16"/>
  <colors>
    <mruColors>
      <color rgb="FFF84642"/>
      <color rgb="FFFF9999"/>
      <color rgb="FFFFCCCC"/>
      <color rgb="FF96C2F8"/>
      <color rgb="FF66A6F4"/>
      <color rgb="FF7AB2F6"/>
      <color rgb="FF000000"/>
      <color rgb="FFFB9593"/>
      <color rgb="FF4D4D4D"/>
      <color rgb="FFFA71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06832446339465"/>
          <c:y val="5.3575226642044442E-2"/>
          <c:w val="0.7108139738139837"/>
          <c:h val="0.90926013852501886"/>
        </c:manualLayout>
      </c:layout>
      <c:barChart>
        <c:barDir val="bar"/>
        <c:grouping val="clustered"/>
        <c:varyColors val="0"/>
        <c:ser>
          <c:idx val="0"/>
          <c:order val="0"/>
          <c:spPr>
            <a:solidFill>
              <a:schemeClr val="accent2">
                <a:lumMod val="60000"/>
                <a:lumOff val="40000"/>
              </a:schemeClr>
            </a:solidFill>
            <a:ln w="12700">
              <a:noFill/>
              <a:prstDash val="solid"/>
            </a:ln>
          </c:spPr>
          <c:invertIfNegative val="0"/>
          <c:dPt>
            <c:idx val="0"/>
            <c:invertIfNegative val="0"/>
            <c:bubble3D val="0"/>
            <c:extLst xmlns:c15="http://schemas.microsoft.com/office/drawing/2012/chart">
              <c:ext xmlns:c16="http://schemas.microsoft.com/office/drawing/2014/chart" uri="{C3380CC4-5D6E-409C-BE32-E72D297353CC}">
                <c16:uniqueId val="{00000001-4187-42DF-92CF-10D2639ECDA9}"/>
              </c:ext>
            </c:extLst>
          </c:dPt>
          <c:dPt>
            <c:idx val="12"/>
            <c:invertIfNegative val="0"/>
            <c:bubble3D val="0"/>
            <c:extLst xmlns:c15="http://schemas.microsoft.com/office/drawing/2012/chart">
              <c:ext xmlns:c16="http://schemas.microsoft.com/office/drawing/2014/chart" uri="{C3380CC4-5D6E-409C-BE32-E72D297353CC}">
                <c16:uniqueId val="{00000002-4187-42DF-92CF-10D2639ECDA9}"/>
              </c:ext>
            </c:extLst>
          </c:dPt>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'AE.AMH Depression Response'!$A$2:$A$40</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'AE.AMH Depression Response'!$B$36:$B$39</c:f>
              <c:numCache>
                <c:formatCode>0.00%</c:formatCode>
                <c:ptCount val="4"/>
                <c:pt idx="0">
                  <c:v>0.23599999999999999</c:v>
                </c:pt>
                <c:pt idx="1">
                  <c:v>0.16700000000000001</c:v>
                </c:pt>
                <c:pt idx="2">
                  <c:v>0.224</c:v>
                </c:pt>
                <c:pt idx="3">
                  <c:v>0.13500000000000001</c:v>
                </c:pt>
              </c:numCache>
            </c:numRef>
          </c:val>
          <c:extLst xmlns:c15="http://schemas.microsoft.com/office/drawing/2012/chart">
            <c:ext xmlns:c16="http://schemas.microsoft.com/office/drawing/2014/chart" uri="{C3380CC4-5D6E-409C-BE32-E72D297353CC}">
              <c16:uniqueId val="{00000003-4187-42DF-92CF-10D2639ECDA9}"/>
            </c:ext>
          </c:extLst>
        </c:ser>
        <c:ser>
          <c:idx val="1"/>
          <c:order val="1"/>
          <c:spPr>
            <a:solidFill>
              <a:schemeClr val="accent1">
                <a:lumMod val="60000"/>
                <a:lumOff val="40000"/>
              </a:schemeClr>
            </a:solidFill>
            <a:ln>
              <a:solidFill>
                <a:srgbClr val="96C2F8"/>
              </a:solidFill>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'AE.AMH Depression Response'!$A$2:$A$40</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'AE.AMH Depression Response'!#REF!</c:f>
              <c:numCache>
                <c:formatCode>General</c:formatCode>
                <c:ptCount val="1"/>
                <c:pt idx="0">
                  <c:v>1</c:v>
                </c:pt>
              </c:numCache>
            </c:numRef>
          </c:val>
          <c:extLst>
            <c:ext xmlns:c16="http://schemas.microsoft.com/office/drawing/2014/chart" uri="{C3380CC4-5D6E-409C-BE32-E72D297353CC}">
              <c16:uniqueId val="{00000000-4187-42DF-92CF-10D2639ECDA9}"/>
            </c:ext>
          </c:extLst>
        </c:ser>
        <c:dLbls>
          <c:showLegendKey val="0"/>
          <c:showVal val="1"/>
          <c:showCatName val="0"/>
          <c:showSerName val="0"/>
          <c:showPercent val="0"/>
          <c:showBubbleSize val="0"/>
        </c:dLbls>
        <c:gapWidth val="0"/>
        <c:overlap val="11"/>
        <c:axId val="304518560"/>
        <c:axId val="304518168"/>
        <c:extLst/>
      </c:barChart>
      <c:catAx>
        <c:axId val="3045185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04518168"/>
        <c:crosses val="autoZero"/>
        <c:auto val="0"/>
        <c:lblAlgn val="ctr"/>
        <c:lblOffset val="100"/>
        <c:noMultiLvlLbl val="0"/>
      </c:catAx>
      <c:valAx>
        <c:axId val="304518168"/>
        <c:scaling>
          <c:orientation val="minMax"/>
        </c:scaling>
        <c:delete val="0"/>
        <c:axPos val="b"/>
        <c:numFmt formatCode="0%" sourceLinked="0"/>
        <c:majorTickMark val="out"/>
        <c:minorTickMark val="none"/>
        <c:tickLblPos val="nextTo"/>
        <c:spPr>
          <a:ln/>
        </c:spPr>
        <c:crossAx val="304518560"/>
        <c:crosses val="autoZero"/>
        <c:crossBetween val="between"/>
      </c:valAx>
      <c:spPr>
        <a:effectLst>
          <a:outerShdw blurRad="50800" dist="50800" dir="5400000" sx="4000" sy="4000" algn="ctr" rotWithShape="0">
            <a:srgbClr val="000000">
              <a:alpha val="43137"/>
            </a:srgbClr>
          </a:outerShdw>
        </a:effectLst>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Family Partner Supports Target for LOCs 2, 3, 4 and YC % (&gt;=10%)</a:t>
            </a:r>
          </a:p>
        </c:rich>
      </c:tx>
      <c:layout>
        <c:manualLayout>
          <c:xMode val="edge"/>
          <c:yMode val="edge"/>
          <c:x val="0.29387494819726484"/>
          <c:y val="0"/>
        </c:manualLayout>
      </c:layout>
      <c:overlay val="0"/>
      <c:spPr>
        <a:noFill/>
        <a:ln w="25400">
          <a:noFill/>
        </a:ln>
      </c:spPr>
    </c:title>
    <c:autoTitleDeleted val="0"/>
    <c:plotArea>
      <c:layout>
        <c:manualLayout>
          <c:layoutTarget val="inner"/>
          <c:xMode val="edge"/>
          <c:yMode val="edge"/>
          <c:x val="0.29081705212380365"/>
          <c:y val="5.0288188976377955E-2"/>
          <c:w val="0.68653646912556998"/>
          <c:h val="0.90590362204724406"/>
        </c:manualLayout>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'F.Faml Par Sup Targ Loc234YC'!$A$3:$A$41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'F.Faml Par Sup Targ Loc234YC'!$B$3:$B$41</c:f>
              <c:numCache>
                <c:formatCode>0.00%</c:formatCode>
                <c:ptCount val="39"/>
                <c:pt idx="0">
                  <c:v>0</c:v>
                </c:pt>
                <c:pt idx="1">
                  <c:v>0.126426690079017</c:v>
                </c:pt>
                <c:pt idx="2">
                  <c:v>0</c:v>
                </c:pt>
                <c:pt idx="3">
                  <c:v>0.249756097560976</c:v>
                </c:pt>
                <c:pt idx="4">
                  <c:v>0.1</c:v>
                </c:pt>
                <c:pt idx="5">
                  <c:v>0.16512915129151301</c:v>
                </c:pt>
                <c:pt idx="6">
                  <c:v>0.38076923076923103</c:v>
                </c:pt>
                <c:pt idx="7">
                  <c:v>0</c:v>
                </c:pt>
                <c:pt idx="8">
                  <c:v>0</c:v>
                </c:pt>
                <c:pt idx="9">
                  <c:v>0.125937031484258</c:v>
                </c:pt>
                <c:pt idx="10">
                  <c:v>0</c:v>
                </c:pt>
                <c:pt idx="11">
                  <c:v>0.1</c:v>
                </c:pt>
                <c:pt idx="12">
                  <c:v>0.108730476571886</c:v>
                </c:pt>
                <c:pt idx="13">
                  <c:v>0.13025700934579401</c:v>
                </c:pt>
                <c:pt idx="14">
                  <c:v>0</c:v>
                </c:pt>
                <c:pt idx="15">
                  <c:v>0.18796433878157501</c:v>
                </c:pt>
                <c:pt idx="16">
                  <c:v>0</c:v>
                </c:pt>
                <c:pt idx="17">
                  <c:v>0</c:v>
                </c:pt>
                <c:pt idx="18">
                  <c:v>0.400444321021938</c:v>
                </c:pt>
                <c:pt idx="19">
                  <c:v>0.14645072363886999</c:v>
                </c:pt>
                <c:pt idx="20">
                  <c:v>0.125486381322957</c:v>
                </c:pt>
                <c:pt idx="21">
                  <c:v>0</c:v>
                </c:pt>
                <c:pt idx="22">
                  <c:v>0.10484511517077</c:v>
                </c:pt>
                <c:pt idx="23">
                  <c:v>0.11131386861313899</c:v>
                </c:pt>
                <c:pt idx="24">
                  <c:v>0.24222914503288301</c:v>
                </c:pt>
                <c:pt idx="25">
                  <c:v>0.121019108280255</c:v>
                </c:pt>
                <c:pt idx="26">
                  <c:v>0.134298552171742</c:v>
                </c:pt>
                <c:pt idx="27">
                  <c:v>0.14974619289340099</c:v>
                </c:pt>
                <c:pt idx="28">
                  <c:v>0.1</c:v>
                </c:pt>
                <c:pt idx="29">
                  <c:v>0.13100898045430501</c:v>
                </c:pt>
                <c:pt idx="30">
                  <c:v>0</c:v>
                </c:pt>
                <c:pt idx="31">
                  <c:v>0.21041445270988299</c:v>
                </c:pt>
                <c:pt idx="32">
                  <c:v>0</c:v>
                </c:pt>
                <c:pt idx="33">
                  <c:v>0.111725452812202</c:v>
                </c:pt>
                <c:pt idx="34">
                  <c:v>0.14848883048620201</c:v>
                </c:pt>
                <c:pt idx="35">
                  <c:v>0.204859813084112</c:v>
                </c:pt>
                <c:pt idx="36">
                  <c:v>0</c:v>
                </c:pt>
                <c:pt idx="37">
                  <c:v>0.29444119368051502</c:v>
                </c:pt>
                <c:pt idx="38">
                  <c:v>0.11095996890789001</c:v>
                </c:pt>
              </c:numCache>
            </c:numRef>
          </c:val>
          <c:extLst>
            <c:ext xmlns:c16="http://schemas.microsoft.com/office/drawing/2014/chart" uri="{C3380CC4-5D6E-409C-BE32-E72D297353CC}">
              <c16:uniqueId val="{00000000-6CCA-4EBF-A42C-6247F0CEF228}"/>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'F.Faml Par Sup Targ Loc234YC'!$A$3:$A$41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'F.Faml Par Sup Targ Loc234YC'!#REF!</c:f>
              <c:numCache>
                <c:formatCode>General</c:formatCode>
                <c:ptCount val="1"/>
                <c:pt idx="0">
                  <c:v>1</c:v>
                </c:pt>
              </c:numCache>
            </c:numRef>
          </c:val>
          <c:extLst>
            <c:ext xmlns:c16="http://schemas.microsoft.com/office/drawing/2014/chart" uri="{C3380CC4-5D6E-409C-BE32-E72D297353CC}">
              <c16:uniqueId val="{00000001-6CCA-4EBF-A42C-6247F0CEF228}"/>
            </c:ext>
          </c:extLst>
        </c:ser>
        <c:dLbls>
          <c:showLegendKey val="0"/>
          <c:showVal val="1"/>
          <c:showCatName val="0"/>
          <c:showSerName val="0"/>
          <c:showPercent val="0"/>
          <c:showBubbleSize val="0"/>
        </c:dLbls>
        <c:gapWidth val="0"/>
        <c:overlap val="11"/>
        <c:axId val="431091040"/>
        <c:axId val="431091432"/>
      </c:barChart>
      <c:catAx>
        <c:axId val="431091040"/>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31091432"/>
        <c:crosses val="autoZero"/>
        <c:auto val="0"/>
        <c:lblAlgn val="ctr"/>
        <c:lblOffset val="100"/>
        <c:noMultiLvlLbl val="0"/>
      </c:catAx>
      <c:valAx>
        <c:axId val="431091432"/>
        <c:scaling>
          <c:orientation val="minMax"/>
        </c:scaling>
        <c:delete val="1"/>
        <c:axPos val="b"/>
        <c:numFmt formatCode="#,##0%" sourceLinked="0"/>
        <c:majorTickMark val="out"/>
        <c:minorTickMark val="none"/>
        <c:tickLblPos val="nextTo"/>
        <c:crossAx val="43109104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Community Tenure % (&gt;=96.8%) </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'G.Community Tenure'!$A$2:$A$40</c:f>
              <c:strCache>
                <c:ptCount val="39"/>
                <c:pt idx="0">
                  <c:v>Comp Cd and Full Name</c:v>
                </c:pt>
                <c:pt idx="1">
                  <c:v>BETTY HARDWICK CENTER</c:v>
                </c:pt>
                <c:pt idx="2">
                  <c:v>TEXAS PANHANDLE CENTERS</c:v>
                </c:pt>
                <c:pt idx="3">
                  <c:v>AUSTIN-TRAVIS CO INTEGRAL CARE</c:v>
                </c:pt>
                <c:pt idx="4">
                  <c:v>CENTRAL COUNTIES SERVICES</c:v>
                </c:pt>
                <c:pt idx="5">
                  <c:v>THE CENTER FOR HEALTH CARE SERVICES</c:v>
                </c:pt>
                <c:pt idx="6">
                  <c:v>CENTER FOR LIFE RESOURCES</c:v>
                </c:pt>
                <c:pt idx="7">
                  <c:v>CENTRAL PLAINS CENTER</c:v>
                </c:pt>
                <c:pt idx="8">
                  <c:v>NTBHA</c:v>
                </c:pt>
                <c:pt idx="9">
                  <c:v>EMERGENCE HEALTH NETWORK</c:v>
                </c:pt>
                <c:pt idx="10">
                  <c:v>THE GULF COAST CENTER</c:v>
                </c:pt>
                <c:pt idx="11">
                  <c:v>GULF BEND MHMR CENTER</c:v>
                </c:pt>
                <c:pt idx="12">
                  <c:v>TROPICAL TEXAS BEHAVIORAL HEALTH</c:v>
                </c:pt>
                <c:pt idx="13">
                  <c:v>SPINDLETOP CENTER</c:v>
                </c:pt>
                <c:pt idx="14">
                  <c:v>STARCARE SPECIALTY HEALTH SYSTEM</c:v>
                </c:pt>
                <c:pt idx="15">
                  <c:v>MHMR SERVICES FOR THE CONCHO VALLEY</c:v>
                </c:pt>
                <c:pt idx="16">
                  <c:v>PERMIAN BASIN COMMUNITY CENTERS FOR</c:v>
                </c:pt>
                <c:pt idx="17">
                  <c:v>BEHAVIORAL HEALTH CENTER OF NUECES COUNTY</c:v>
                </c:pt>
                <c:pt idx="18">
                  <c:v>ANDREWS CENTER</c:v>
                </c:pt>
                <c:pt idx="19">
                  <c:v>MHMR OF TARRANT COUNTY</c:v>
                </c:pt>
                <c:pt idx="20">
                  <c:v>HEART OF TEXAS REGION MHMR CENTER</c:v>
                </c:pt>
                <c:pt idx="21">
                  <c:v>HELEN FARABEE CENTERS</c:v>
                </c:pt>
                <c:pt idx="22">
                  <c:v>COMMUNITY HEALTHCORE</c:v>
                </c:pt>
                <c:pt idx="23">
                  <c:v>MHMR AUTH.OF BRAZOS VALLEY</c:v>
                </c:pt>
                <c:pt idx="24">
                  <c:v>BURKE CENTER</c:v>
                </c:pt>
                <c:pt idx="25">
                  <c:v>MHMR AUTHORITY OF HARRIS COU</c:v>
                </c:pt>
                <c:pt idx="26">
                  <c:v>TEXOMA COMMUNITY CENTER</c:v>
                </c:pt>
                <c:pt idx="27">
                  <c:v>PECAN VALLEY CENTERS</c:v>
                </c:pt>
                <c:pt idx="28">
                  <c:v>TRI-COUNTY MHMR SERVICES</c:v>
                </c:pt>
                <c:pt idx="29">
                  <c:v>DENTON COUNTY MHMR CENTER</c:v>
                </c:pt>
                <c:pt idx="30">
                  <c:v>LIFE PATH</c:v>
                </c:pt>
                <c:pt idx="31">
                  <c:v>TEXANA COMMUNITY MHMR CENTER</c:v>
                </c:pt>
                <c:pt idx="32">
                  <c:v>ACCESS</c:v>
                </c:pt>
                <c:pt idx="33">
                  <c:v>WEST TEXAS CENTERS</c:v>
                </c:pt>
                <c:pt idx="34">
                  <c:v>BLUEBONNET TRAILS COMMUNITY SERVICES</c:v>
                </c:pt>
                <c:pt idx="35">
                  <c:v>HILL COUNTRY COMMUNITY MHDD CENTER</c:v>
                </c:pt>
                <c:pt idx="36">
                  <c:v>COASTAL PLAINS COMMUNITY CENTER</c:v>
                </c:pt>
                <c:pt idx="37">
                  <c:v>LAKES REGIONAL MHMR CENTER</c:v>
                </c:pt>
                <c:pt idx="38">
                  <c:v>BORDER REGION BEHAVIORAL HEALTH CENTER</c:v>
                </c:pt>
              </c:strCache>
            </c:strRef>
          </c:cat>
          <c:val>
            <c:numRef>
              <c:f>'G.Community Tenure'!$B$2:$B$40</c:f>
              <c:numCache>
                <c:formatCode>0.00%</c:formatCode>
                <c:ptCount val="39"/>
                <c:pt idx="0" formatCode="General">
                  <c:v>0</c:v>
                </c:pt>
                <c:pt idx="1">
                  <c:v>0.98599999999999999</c:v>
                </c:pt>
                <c:pt idx="2">
                  <c:v>0.998</c:v>
                </c:pt>
                <c:pt idx="3">
                  <c:v>0.99299999999999999</c:v>
                </c:pt>
                <c:pt idx="4">
                  <c:v>0.99099999999999999</c:v>
                </c:pt>
                <c:pt idx="5">
                  <c:v>0.98299999999999998</c:v>
                </c:pt>
                <c:pt idx="6">
                  <c:v>0.99199999999999999</c:v>
                </c:pt>
                <c:pt idx="7">
                  <c:v>0.997</c:v>
                </c:pt>
                <c:pt idx="8">
                  <c:v>0.995</c:v>
                </c:pt>
                <c:pt idx="9">
                  <c:v>0.98</c:v>
                </c:pt>
                <c:pt idx="10">
                  <c:v>0.98399999999999999</c:v>
                </c:pt>
                <c:pt idx="11">
                  <c:v>0.99199999999999999</c:v>
                </c:pt>
                <c:pt idx="12">
                  <c:v>0.98299999999999998</c:v>
                </c:pt>
                <c:pt idx="13">
                  <c:v>0.98199999999999998</c:v>
                </c:pt>
                <c:pt idx="14">
                  <c:v>0.96899999999999997</c:v>
                </c:pt>
                <c:pt idx="15">
                  <c:v>0.995</c:v>
                </c:pt>
                <c:pt idx="16">
                  <c:v>0.98299999999999998</c:v>
                </c:pt>
                <c:pt idx="17">
                  <c:v>0.99099999999999999</c:v>
                </c:pt>
                <c:pt idx="18">
                  <c:v>0.98599999999999999</c:v>
                </c:pt>
                <c:pt idx="19">
                  <c:v>0.998</c:v>
                </c:pt>
                <c:pt idx="20">
                  <c:v>0.99</c:v>
                </c:pt>
                <c:pt idx="21">
                  <c:v>0.98699999999999999</c:v>
                </c:pt>
                <c:pt idx="22">
                  <c:v>0.996</c:v>
                </c:pt>
                <c:pt idx="23">
                  <c:v>0.97799999999999998</c:v>
                </c:pt>
                <c:pt idx="24">
                  <c:v>0.99299999999999999</c:v>
                </c:pt>
                <c:pt idx="25">
                  <c:v>0.98599999999999999</c:v>
                </c:pt>
                <c:pt idx="26">
                  <c:v>0.98299999999999998</c:v>
                </c:pt>
                <c:pt idx="27">
                  <c:v>0.99199999999999999</c:v>
                </c:pt>
                <c:pt idx="28">
                  <c:v>0.98599999999999999</c:v>
                </c:pt>
                <c:pt idx="29">
                  <c:v>0.97599999999999998</c:v>
                </c:pt>
                <c:pt idx="30">
                  <c:v>0.98899999999999999</c:v>
                </c:pt>
                <c:pt idx="31">
                  <c:v>0.98299999999999998</c:v>
                </c:pt>
                <c:pt idx="32">
                  <c:v>0.99</c:v>
                </c:pt>
                <c:pt idx="33">
                  <c:v>0.98599999999999999</c:v>
                </c:pt>
                <c:pt idx="34">
                  <c:v>0.98899999999999999</c:v>
                </c:pt>
                <c:pt idx="35">
                  <c:v>0.99299999999999999</c:v>
                </c:pt>
                <c:pt idx="36">
                  <c:v>0.98799999999999999</c:v>
                </c:pt>
                <c:pt idx="37">
                  <c:v>0.98599999999999999</c:v>
                </c:pt>
                <c:pt idx="38">
                  <c:v>0.999</c:v>
                </c:pt>
              </c:numCache>
            </c:numRef>
          </c:val>
          <c:extLst>
            <c:ext xmlns:c16="http://schemas.microsoft.com/office/drawing/2014/chart" uri="{C3380CC4-5D6E-409C-BE32-E72D297353CC}">
              <c16:uniqueId val="{00000000-CECE-47FE-87E9-AE48C5DAA764}"/>
            </c:ext>
          </c:extLst>
        </c:ser>
        <c:ser>
          <c:idx val="1"/>
          <c:order val="1"/>
          <c:spPr>
            <a:solidFill>
              <a:schemeClr val="accent2">
                <a:lumMod val="60000"/>
                <a:lumOff val="40000"/>
              </a:schemeClr>
            </a:solidFill>
            <a:ln w="0">
              <a:solidFill>
                <a:srgbClr val="FF0000"/>
              </a:solidFill>
            </a:ln>
          </c:spPr>
          <c:invertIfNegative val="0"/>
          <c:dPt>
            <c:idx val="0"/>
            <c:invertIfNegative val="0"/>
            <c:bubble3D val="0"/>
            <c:extLst>
              <c:ext xmlns:c16="http://schemas.microsoft.com/office/drawing/2014/chart" uri="{C3380CC4-5D6E-409C-BE32-E72D297353CC}">
                <c16:uniqueId val="{00000002-CECE-47FE-87E9-AE48C5DAA764}"/>
              </c:ext>
            </c:extLst>
          </c:dPt>
          <c:dPt>
            <c:idx val="1"/>
            <c:invertIfNegative val="0"/>
            <c:bubble3D val="0"/>
            <c:extLst>
              <c:ext xmlns:c16="http://schemas.microsoft.com/office/drawing/2014/chart" uri="{C3380CC4-5D6E-409C-BE32-E72D297353CC}">
                <c16:uniqueId val="{00000007-415C-44C5-A138-452E172A104D}"/>
              </c:ext>
            </c:extLst>
          </c:dPt>
          <c:dLbls>
            <c:spPr>
              <a:noFill/>
              <a:ln>
                <a:noFill/>
              </a:ln>
              <a:effectLst/>
            </c:spPr>
            <c:txPr>
              <a:bodyPr wrap="square" lIns="38100" tIns="19050" rIns="38100" bIns="19050" anchor="ctr">
                <a:spAutoFit/>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'G.Community Tenure'!$A$2:$A$40</c:f>
              <c:strCache>
                <c:ptCount val="39"/>
                <c:pt idx="0">
                  <c:v>Comp Cd and Full Name</c:v>
                </c:pt>
                <c:pt idx="1">
                  <c:v>BETTY HARDWICK CENTER</c:v>
                </c:pt>
                <c:pt idx="2">
                  <c:v>TEXAS PANHANDLE CENTERS</c:v>
                </c:pt>
                <c:pt idx="3">
                  <c:v>AUSTIN-TRAVIS CO INTEGRAL CARE</c:v>
                </c:pt>
                <c:pt idx="4">
                  <c:v>CENTRAL COUNTIES SERVICES</c:v>
                </c:pt>
                <c:pt idx="5">
                  <c:v>THE CENTER FOR HEALTH CARE SERVICES</c:v>
                </c:pt>
                <c:pt idx="6">
                  <c:v>CENTER FOR LIFE RESOURCES</c:v>
                </c:pt>
                <c:pt idx="7">
                  <c:v>CENTRAL PLAINS CENTER</c:v>
                </c:pt>
                <c:pt idx="8">
                  <c:v>NTBHA</c:v>
                </c:pt>
                <c:pt idx="9">
                  <c:v>EMERGENCE HEALTH NETWORK</c:v>
                </c:pt>
                <c:pt idx="10">
                  <c:v>THE GULF COAST CENTER</c:v>
                </c:pt>
                <c:pt idx="11">
                  <c:v>GULF BEND MHMR CENTER</c:v>
                </c:pt>
                <c:pt idx="12">
                  <c:v>TROPICAL TEXAS BEHAVIORAL HEALTH</c:v>
                </c:pt>
                <c:pt idx="13">
                  <c:v>SPINDLETOP CENTER</c:v>
                </c:pt>
                <c:pt idx="14">
                  <c:v>STARCARE SPECIALTY HEALTH SYSTEM</c:v>
                </c:pt>
                <c:pt idx="15">
                  <c:v>MHMR SERVICES FOR THE CONCHO VALLEY</c:v>
                </c:pt>
                <c:pt idx="16">
                  <c:v>PERMIAN BASIN COMMUNITY CENTERS FOR</c:v>
                </c:pt>
                <c:pt idx="17">
                  <c:v>BEHAVIORAL HEALTH CENTER OF NUECES COUNTY</c:v>
                </c:pt>
                <c:pt idx="18">
                  <c:v>ANDREWS CENTER</c:v>
                </c:pt>
                <c:pt idx="19">
                  <c:v>MHMR OF TARRANT COUNTY</c:v>
                </c:pt>
                <c:pt idx="20">
                  <c:v>HEART OF TEXAS REGION MHMR CENTER</c:v>
                </c:pt>
                <c:pt idx="21">
                  <c:v>HELEN FARABEE CENTERS</c:v>
                </c:pt>
                <c:pt idx="22">
                  <c:v>COMMUNITY HEALTHCORE</c:v>
                </c:pt>
                <c:pt idx="23">
                  <c:v>MHMR AUTH.OF BRAZOS VALLEY</c:v>
                </c:pt>
                <c:pt idx="24">
                  <c:v>BURKE CENTER</c:v>
                </c:pt>
                <c:pt idx="25">
                  <c:v>MHMR AUTHORITY OF HARRIS COU</c:v>
                </c:pt>
                <c:pt idx="26">
                  <c:v>TEXOMA COMMUNITY CENTER</c:v>
                </c:pt>
                <c:pt idx="27">
                  <c:v>PECAN VALLEY CENTERS</c:v>
                </c:pt>
                <c:pt idx="28">
                  <c:v>TRI-COUNTY MHMR SERVICES</c:v>
                </c:pt>
                <c:pt idx="29">
                  <c:v>DENTON COUNTY MHMR CENTER</c:v>
                </c:pt>
                <c:pt idx="30">
                  <c:v>LIFE PATH</c:v>
                </c:pt>
                <c:pt idx="31">
                  <c:v>TEXANA COMMUNITY MHMR CENTER</c:v>
                </c:pt>
                <c:pt idx="32">
                  <c:v>ACCESS</c:v>
                </c:pt>
                <c:pt idx="33">
                  <c:v>WEST TEXAS CENTERS</c:v>
                </c:pt>
                <c:pt idx="34">
                  <c:v>BLUEBONNET TRAILS COMMUNITY SERVICES</c:v>
                </c:pt>
                <c:pt idx="35">
                  <c:v>HILL COUNTRY COMMUNITY MHDD CENTER</c:v>
                </c:pt>
                <c:pt idx="36">
                  <c:v>COASTAL PLAINS COMMUNITY CENTER</c:v>
                </c:pt>
                <c:pt idx="37">
                  <c:v>LAKES REGIONAL MHMR CENTER</c:v>
                </c:pt>
                <c:pt idx="38">
                  <c:v>BORDER REGION BEHAVIORAL HEALTH CENTER</c:v>
                </c:pt>
              </c:strCache>
            </c:strRef>
          </c:cat>
          <c:val>
            <c:numRef>
              <c:f>'G.Community Tenure'!#REF!</c:f>
              <c:numCache>
                <c:formatCode>General</c:formatCode>
                <c:ptCount val="1"/>
                <c:pt idx="0">
                  <c:v>1</c:v>
                </c:pt>
              </c:numCache>
            </c:numRef>
          </c:val>
          <c:extLst>
            <c:ext xmlns:c16="http://schemas.microsoft.com/office/drawing/2014/chart" uri="{C3380CC4-5D6E-409C-BE32-E72D297353CC}">
              <c16:uniqueId val="{00000003-CECE-47FE-87E9-AE48C5DAA764}"/>
            </c:ext>
          </c:extLst>
        </c:ser>
        <c:dLbls>
          <c:showLegendKey val="0"/>
          <c:showVal val="0"/>
          <c:showCatName val="0"/>
          <c:showSerName val="0"/>
          <c:showPercent val="0"/>
          <c:showBubbleSize val="0"/>
        </c:dLbls>
        <c:gapWidth val="34"/>
        <c:overlap val="11"/>
        <c:axId val="429854816"/>
        <c:axId val="429855208"/>
      </c:barChart>
      <c:catAx>
        <c:axId val="429854816"/>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9855208"/>
        <c:crosses val="autoZero"/>
        <c:auto val="0"/>
        <c:lblAlgn val="ctr"/>
        <c:lblOffset val="100"/>
        <c:noMultiLvlLbl val="0"/>
      </c:catAx>
      <c:valAx>
        <c:axId val="429855208"/>
        <c:scaling>
          <c:orientation val="minMax"/>
        </c:scaling>
        <c:delete val="1"/>
        <c:axPos val="b"/>
        <c:numFmt formatCode="#,##0%" sourceLinked="0"/>
        <c:majorTickMark val="out"/>
        <c:minorTickMark val="none"/>
        <c:tickLblPos val="nextTo"/>
        <c:crossAx val="42985481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Improvement % (&gt;=20%)</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c:spPr>
          <c:invertIfNegative val="0"/>
          <c:dPt>
            <c:idx val="36"/>
            <c:invertIfNegative val="0"/>
            <c:bubble3D val="0"/>
            <c:spPr>
              <a:solidFill>
                <a:schemeClr val="accent1">
                  <a:lumMod val="60000"/>
                  <a:lumOff val="40000"/>
                </a:schemeClr>
              </a:solidFill>
              <a:ln w="15875"/>
            </c:spPr>
            <c:extLst>
              <c:ext xmlns:c16="http://schemas.microsoft.com/office/drawing/2014/chart" uri="{C3380CC4-5D6E-409C-BE32-E72D297353CC}">
                <c16:uniqueId val="{00000001-EFCA-4185-A9EE-912A56A2F8A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'H.Adult Improvement'!$A$3:$A$41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'H.Adult Improvement'!$B$3:$B$41</c:f>
              <c:numCache>
                <c:formatCode>0.00%</c:formatCode>
                <c:ptCount val="39"/>
                <c:pt idx="0">
                  <c:v>0.49371428571428599</c:v>
                </c:pt>
                <c:pt idx="1">
                  <c:v>0.37331536388140202</c:v>
                </c:pt>
                <c:pt idx="2">
                  <c:v>0.55884773662551501</c:v>
                </c:pt>
                <c:pt idx="3">
                  <c:v>0.527630946660259</c:v>
                </c:pt>
                <c:pt idx="4">
                  <c:v>0.507232704402516</c:v>
                </c:pt>
                <c:pt idx="5">
                  <c:v>0.263591433278418</c:v>
                </c:pt>
                <c:pt idx="6">
                  <c:v>0.35064935064935099</c:v>
                </c:pt>
                <c:pt idx="7">
                  <c:v>0.49456195004645598</c:v>
                </c:pt>
                <c:pt idx="8">
                  <c:v>0.34621363535420802</c:v>
                </c:pt>
                <c:pt idx="9">
                  <c:v>0.38559670781893002</c:v>
                </c:pt>
                <c:pt idx="10">
                  <c:v>0.58166189111747901</c:v>
                </c:pt>
                <c:pt idx="11">
                  <c:v>0.473103997874884</c:v>
                </c:pt>
                <c:pt idx="12">
                  <c:v>0.46655304644226703</c:v>
                </c:pt>
                <c:pt idx="13">
                  <c:v>0.38133068520357499</c:v>
                </c:pt>
                <c:pt idx="14">
                  <c:v>0.21379310344827601</c:v>
                </c:pt>
                <c:pt idx="15">
                  <c:v>0.37578027465667901</c:v>
                </c:pt>
                <c:pt idx="16">
                  <c:v>0.57364975450081801</c:v>
                </c:pt>
                <c:pt idx="17">
                  <c:v>0.59477756286266903</c:v>
                </c:pt>
                <c:pt idx="18">
                  <c:v>0</c:v>
                </c:pt>
                <c:pt idx="19">
                  <c:v>0.42765084944346798</c:v>
                </c:pt>
                <c:pt idx="20">
                  <c:v>0.40400000000000003</c:v>
                </c:pt>
                <c:pt idx="21">
                  <c:v>0.492555831265509</c:v>
                </c:pt>
                <c:pt idx="22">
                  <c:v>0.37225806451612897</c:v>
                </c:pt>
                <c:pt idx="23">
                  <c:v>0.35909281814363703</c:v>
                </c:pt>
                <c:pt idx="24">
                  <c:v>0.42318587927653101</c:v>
                </c:pt>
                <c:pt idx="25">
                  <c:v>0.60733944954128405</c:v>
                </c:pt>
                <c:pt idx="26">
                  <c:v>0.35202952029520301</c:v>
                </c:pt>
                <c:pt idx="27">
                  <c:v>0.46887369557394698</c:v>
                </c:pt>
                <c:pt idx="28">
                  <c:v>0.460789089137847</c:v>
                </c:pt>
                <c:pt idx="29">
                  <c:v>0.495343680709534</c:v>
                </c:pt>
                <c:pt idx="30">
                  <c:v>0.46467749012724902</c:v>
                </c:pt>
                <c:pt idx="31">
                  <c:v>0</c:v>
                </c:pt>
                <c:pt idx="32">
                  <c:v>0.48514851485148502</c:v>
                </c:pt>
                <c:pt idx="33">
                  <c:v>0.33186619718309901</c:v>
                </c:pt>
                <c:pt idx="34">
                  <c:v>0.36525524337158699</c:v>
                </c:pt>
                <c:pt idx="35">
                  <c:v>0.35772357723577197</c:v>
                </c:pt>
                <c:pt idx="36">
                  <c:v>0.354551241247613</c:v>
                </c:pt>
                <c:pt idx="37">
                  <c:v>0.33451816745655599</c:v>
                </c:pt>
                <c:pt idx="38">
                  <c:v>0.39751146037982998</c:v>
                </c:pt>
              </c:numCache>
            </c:numRef>
          </c:val>
          <c:extLst>
            <c:ext xmlns:c16="http://schemas.microsoft.com/office/drawing/2014/chart" uri="{C3380CC4-5D6E-409C-BE32-E72D297353CC}">
              <c16:uniqueId val="{00000002-EFCA-4185-A9EE-912A56A2F8A7}"/>
            </c:ext>
          </c:extLst>
        </c:ser>
        <c:ser>
          <c:idx val="1"/>
          <c:order val="1"/>
          <c:invertIfNegative val="0"/>
          <c:dPt>
            <c:idx val="0"/>
            <c:invertIfNegative val="0"/>
            <c:bubble3D val="0"/>
            <c:spPr>
              <a:solidFill>
                <a:schemeClr val="accent2">
                  <a:lumMod val="60000"/>
                  <a:lumOff val="40000"/>
                </a:schemeClr>
              </a:solidFill>
            </c:spPr>
            <c:extLst>
              <c:ext xmlns:c16="http://schemas.microsoft.com/office/drawing/2014/chart" uri="{C3380CC4-5D6E-409C-BE32-E72D297353CC}">
                <c16:uniqueId val="{00000004-EFCA-4185-A9EE-912A56A2F8A7}"/>
              </c:ext>
            </c:extLst>
          </c:dPt>
          <c:dPt>
            <c:idx val="1"/>
            <c:invertIfNegative val="0"/>
            <c:bubble3D val="0"/>
            <c:spPr>
              <a:solidFill>
                <a:srgbClr val="FB9593"/>
              </a:solidFill>
            </c:spPr>
            <c:extLst>
              <c:ext xmlns:c16="http://schemas.microsoft.com/office/drawing/2014/chart" uri="{C3380CC4-5D6E-409C-BE32-E72D297353CC}">
                <c16:uniqueId val="{00000006-EFCA-4185-A9EE-912A56A2F8A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'H.Adult Improvement'!$A$3:$A$41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'H.Adult Improvement'!#REF!</c:f>
              <c:numCache>
                <c:formatCode>General</c:formatCode>
                <c:ptCount val="1"/>
                <c:pt idx="0">
                  <c:v>1</c:v>
                </c:pt>
              </c:numCache>
            </c:numRef>
          </c:val>
          <c:extLst>
            <c:ext xmlns:c16="http://schemas.microsoft.com/office/drawing/2014/chart" uri="{C3380CC4-5D6E-409C-BE32-E72D297353CC}">
              <c16:uniqueId val="{00000007-EFCA-4185-A9EE-912A56A2F8A7}"/>
            </c:ext>
          </c:extLst>
        </c:ser>
        <c:dLbls>
          <c:showLegendKey val="0"/>
          <c:showVal val="1"/>
          <c:showCatName val="0"/>
          <c:showSerName val="0"/>
          <c:showPercent val="0"/>
          <c:showBubbleSize val="0"/>
        </c:dLbls>
        <c:gapWidth val="79"/>
        <c:overlap val="91"/>
        <c:axId val="429855992"/>
        <c:axId val="429856384"/>
      </c:barChart>
      <c:catAx>
        <c:axId val="429855992"/>
        <c:scaling>
          <c:orientation val="minMax"/>
        </c:scaling>
        <c:delete val="0"/>
        <c:axPos val="l"/>
        <c:numFmt formatCode="General" sourceLinked="1"/>
        <c:majorTickMark val="none"/>
        <c:minorTickMark val="none"/>
        <c:tickLblPos val="low"/>
        <c:spPr>
          <a:ln w="25400" cmpd="sng"/>
        </c:spPr>
        <c:txPr>
          <a:bodyPr rot="0" vert="horz"/>
          <a:lstStyle/>
          <a:p>
            <a:pPr>
              <a:defRPr sz="800" b="0" i="0" u="none" strike="noStrike" baseline="0">
                <a:solidFill>
                  <a:srgbClr val="000000"/>
                </a:solidFill>
                <a:latin typeface="Arial"/>
                <a:ea typeface="Arial"/>
                <a:cs typeface="Arial"/>
              </a:defRPr>
            </a:pPr>
            <a:endParaRPr lang="en-US"/>
          </a:p>
        </c:txPr>
        <c:crossAx val="429856384"/>
        <c:crosses val="autoZero"/>
        <c:auto val="0"/>
        <c:lblAlgn val="ctr"/>
        <c:lblOffset val="100"/>
        <c:noMultiLvlLbl val="0"/>
      </c:catAx>
      <c:valAx>
        <c:axId val="429856384"/>
        <c:scaling>
          <c:orientation val="minMax"/>
        </c:scaling>
        <c:delete val="1"/>
        <c:axPos val="b"/>
        <c:numFmt formatCode="0%" sourceLinked="0"/>
        <c:majorTickMark val="none"/>
        <c:minorTickMark val="none"/>
        <c:tickLblPos val="nextTo"/>
        <c:crossAx val="429855992"/>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Monthly</a:t>
            </a:r>
            <a:r>
              <a:rPr lang="en-US" baseline="0"/>
              <a:t> Service Provision</a:t>
            </a:r>
            <a:r>
              <a:rPr lang="en-US"/>
              <a:t> % (&gt;=65.6%) </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'I.AMH Monthly Service Provision'!$A$3:$A$41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'I.AMH Monthly Service Provision'!$B$3:$B$41</c:f>
              <c:numCache>
                <c:formatCode>0.00%</c:formatCode>
                <c:ptCount val="39"/>
                <c:pt idx="0">
                  <c:v>0</c:v>
                </c:pt>
                <c:pt idx="1">
                  <c:v>0</c:v>
                </c:pt>
                <c:pt idx="2">
                  <c:v>0</c:v>
                </c:pt>
                <c:pt idx="3">
                  <c:v>0</c:v>
                </c:pt>
                <c:pt idx="4">
                  <c:v>0</c:v>
                </c:pt>
                <c:pt idx="5">
                  <c:v>0</c:v>
                </c:pt>
                <c:pt idx="6">
                  <c:v>0</c:v>
                </c:pt>
                <c:pt idx="7">
                  <c:v>0</c:v>
                </c:pt>
                <c:pt idx="8">
                  <c:v>0</c:v>
                </c:pt>
                <c:pt idx="9">
                  <c:v>0</c:v>
                </c:pt>
                <c:pt idx="10">
                  <c:v>0</c:v>
                </c:pt>
                <c:pt idx="11">
                  <c:v>0</c:v>
                </c:pt>
                <c:pt idx="12">
                  <c:v>0.723830734966593</c:v>
                </c:pt>
                <c:pt idx="13">
                  <c:v>0</c:v>
                </c:pt>
                <c:pt idx="14">
                  <c:v>0</c:v>
                </c:pt>
                <c:pt idx="15">
                  <c:v>0.77731745209735903</c:v>
                </c:pt>
                <c:pt idx="16">
                  <c:v>0</c:v>
                </c:pt>
                <c:pt idx="17">
                  <c:v>0</c:v>
                </c:pt>
                <c:pt idx="18">
                  <c:v>0</c:v>
                </c:pt>
                <c:pt idx="19">
                  <c:v>0</c:v>
                </c:pt>
                <c:pt idx="20">
                  <c:v>0</c:v>
                </c:pt>
                <c:pt idx="21">
                  <c:v>0.70014245014245002</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0.77873718294657301</c:v>
                </c:pt>
              </c:numCache>
            </c:numRef>
          </c:val>
          <c:extLst>
            <c:ext xmlns:c16="http://schemas.microsoft.com/office/drawing/2014/chart" uri="{C3380CC4-5D6E-409C-BE32-E72D297353CC}">
              <c16:uniqueId val="{00000000-0826-42B2-89E7-41C916B43839}"/>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'I.AMH Monthly Service Provision'!$A$3:$A$41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'I.AMH Monthly Service Provision'!#REF!</c:f>
              <c:numCache>
                <c:formatCode>General</c:formatCode>
                <c:ptCount val="1"/>
                <c:pt idx="0">
                  <c:v>1</c:v>
                </c:pt>
              </c:numCache>
            </c:numRef>
          </c:val>
          <c:extLst>
            <c:ext xmlns:c16="http://schemas.microsoft.com/office/drawing/2014/chart" uri="{C3380CC4-5D6E-409C-BE32-E72D297353CC}">
              <c16:uniqueId val="{00000001-0826-42B2-89E7-41C916B43839}"/>
            </c:ext>
          </c:extLst>
        </c:ser>
        <c:dLbls>
          <c:showLegendKey val="0"/>
          <c:showVal val="1"/>
          <c:showCatName val="0"/>
          <c:showSerName val="0"/>
          <c:showPercent val="0"/>
          <c:showBubbleSize val="0"/>
        </c:dLbls>
        <c:gapWidth val="0"/>
        <c:overlap val="11"/>
        <c:axId val="429857168"/>
        <c:axId val="429857560"/>
      </c:barChart>
      <c:catAx>
        <c:axId val="42985716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9857560"/>
        <c:crosses val="autoZero"/>
        <c:auto val="0"/>
        <c:lblAlgn val="ctr"/>
        <c:lblOffset val="100"/>
        <c:noMultiLvlLbl val="0"/>
      </c:catAx>
      <c:valAx>
        <c:axId val="429857560"/>
        <c:scaling>
          <c:orientation val="minMax"/>
        </c:scaling>
        <c:delete val="1"/>
        <c:axPos val="b"/>
        <c:numFmt formatCode="#,##0%" sourceLinked="0"/>
        <c:majorTickMark val="out"/>
        <c:minorTickMark val="none"/>
        <c:tickLblPos val="nextTo"/>
        <c:crossAx val="429857168"/>
        <c:crosses val="autoZero"/>
        <c:crossBetween val="between"/>
      </c:valAx>
      <c:spPr>
        <a:solidFill>
          <a:srgbClr val="FFFFFF"/>
        </a:solidFill>
        <a:ln w="25400">
          <a:noFill/>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Employment % (&gt;=39.8%) </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'J.Employment Improvement'!$A$3:$A$41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'J.Employment Improvement'!$B$3:$B$41</c:f>
              <c:numCache>
                <c:formatCode>0.00%</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0-AF41-47CE-A675-088BE9DFC368}"/>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'J.Employment Improvement'!$A$3:$A$41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'J.Employment Improvement'!#REF!</c:f>
              <c:numCache>
                <c:formatCode>General</c:formatCode>
                <c:ptCount val="1"/>
                <c:pt idx="0">
                  <c:v>1</c:v>
                </c:pt>
              </c:numCache>
            </c:numRef>
          </c:val>
          <c:extLst>
            <c:ext xmlns:c16="http://schemas.microsoft.com/office/drawing/2014/chart" uri="{C3380CC4-5D6E-409C-BE32-E72D297353CC}">
              <c16:uniqueId val="{00000001-AF41-47CE-A675-088BE9DFC368}"/>
            </c:ext>
          </c:extLst>
        </c:ser>
        <c:dLbls>
          <c:showLegendKey val="0"/>
          <c:showVal val="1"/>
          <c:showCatName val="0"/>
          <c:showSerName val="0"/>
          <c:showPercent val="0"/>
          <c:showBubbleSize val="0"/>
        </c:dLbls>
        <c:gapWidth val="0"/>
        <c:overlap val="11"/>
        <c:axId val="429853640"/>
        <c:axId val="429854032"/>
      </c:barChart>
      <c:catAx>
        <c:axId val="429853640"/>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9854032"/>
        <c:crosses val="autoZero"/>
        <c:auto val="0"/>
        <c:lblAlgn val="ctr"/>
        <c:lblOffset val="100"/>
        <c:noMultiLvlLbl val="0"/>
      </c:catAx>
      <c:valAx>
        <c:axId val="429854032"/>
        <c:scaling>
          <c:orientation val="minMax"/>
        </c:scaling>
        <c:delete val="1"/>
        <c:axPos val="b"/>
        <c:numFmt formatCode="#,##0%" sourceLinked="0"/>
        <c:majorTickMark val="out"/>
        <c:minorTickMark val="none"/>
        <c:tickLblPos val="nextTo"/>
        <c:crossAx val="42985364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Arial"/>
                <a:ea typeface="Arial"/>
                <a:cs typeface="Arial"/>
              </a:defRPr>
            </a:pPr>
            <a:r>
              <a:rPr lang="en-US"/>
              <a:t>Residential</a:t>
            </a:r>
            <a:r>
              <a:rPr lang="en-US" baseline="0"/>
              <a:t> Stability %</a:t>
            </a:r>
            <a:r>
              <a:rPr lang="en-US"/>
              <a:t> (&gt;=84.0%)</a:t>
            </a:r>
          </a:p>
        </c:rich>
      </c:tx>
      <c:overlay val="0"/>
      <c:spPr>
        <a:noFill/>
        <a:ln w="25400">
          <a:noFill/>
        </a:ln>
        <a:effectLst/>
      </c:spPr>
      <c:txPr>
        <a:bodyPr rot="0" spcFirstLastPara="1" vertOverflow="ellipsis" vert="horz" wrap="square" anchor="ctr" anchorCtr="1"/>
        <a:lstStyle/>
        <a:p>
          <a:pPr>
            <a:defRPr sz="1000" b="1" i="0" u="none" strike="noStrike" kern="1200" baseline="0">
              <a:solidFill>
                <a:srgbClr val="000000"/>
              </a:solidFill>
              <a:latin typeface="Arial"/>
              <a:ea typeface="Arial"/>
              <a:cs typeface="Arial"/>
            </a:defRPr>
          </a:pPr>
          <a:endParaRPr lang="en-US"/>
        </a:p>
      </c:txPr>
    </c:title>
    <c:autoTitleDeleted val="0"/>
    <c:plotArea>
      <c:layout/>
      <c:barChart>
        <c:barDir val="bar"/>
        <c:grouping val="clustered"/>
        <c:varyColors val="0"/>
        <c:ser>
          <c:idx val="0"/>
          <c:order val="0"/>
          <c:tx>
            <c:strRef>
              <c:f>'K.Residential Stability'!$B$3:$B$9</c:f>
              <c:strCache>
                <c:ptCount val="7"/>
                <c:pt idx="0">
                  <c:v>82.1%-Goal Not Met</c:v>
                </c:pt>
                <c:pt idx="1">
                  <c:v>91.6%</c:v>
                </c:pt>
                <c:pt idx="2">
                  <c:v>79.5%-Goal Not Met</c:v>
                </c:pt>
                <c:pt idx="3">
                  <c:v>90.1%</c:v>
                </c:pt>
                <c:pt idx="4">
                  <c:v>74.4%-Goal Not Met</c:v>
                </c:pt>
                <c:pt idx="5">
                  <c:v>91.3%</c:v>
                </c:pt>
                <c:pt idx="6">
                  <c:v>93.4%</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'K.Residential Stability'!$A$3:$A$41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'K.Residential Stability'!$B$3:$B$41</c:f>
              <c:numCache>
                <c:formatCode>0.00%</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0-CB37-4C3A-944B-9236DF2A9435}"/>
            </c:ext>
          </c:extLst>
        </c:ser>
        <c:ser>
          <c:idx val="1"/>
          <c:order val="1"/>
          <c:tx>
            <c:strRef>
              <c:f>'K.Residential Stability'!$B$2</c:f>
              <c:strCache>
                <c:ptCount val="1"/>
                <c:pt idx="0">
                  <c:v>Score</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'K.Residential Stability'!$A$3:$A$41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'K.Residential Stability'!#REF!</c:f>
              <c:numCache>
                <c:formatCode>General</c:formatCode>
                <c:ptCount val="1"/>
                <c:pt idx="0">
                  <c:v>1</c:v>
                </c:pt>
              </c:numCache>
            </c:numRef>
          </c:val>
          <c:extLst>
            <c:ext xmlns:c16="http://schemas.microsoft.com/office/drawing/2014/chart" uri="{C3380CC4-5D6E-409C-BE32-E72D297353CC}">
              <c16:uniqueId val="{00000001-CB37-4C3A-944B-9236DF2A9435}"/>
            </c:ext>
          </c:extLst>
        </c:ser>
        <c:dLbls>
          <c:showLegendKey val="0"/>
          <c:showVal val="1"/>
          <c:showCatName val="0"/>
          <c:showSerName val="0"/>
          <c:showPercent val="0"/>
          <c:showBubbleSize val="0"/>
        </c:dLbls>
        <c:gapWidth val="0"/>
        <c:overlap val="11"/>
        <c:axId val="428665976"/>
        <c:axId val="428666368"/>
      </c:barChart>
      <c:catAx>
        <c:axId val="428665976"/>
        <c:scaling>
          <c:orientation val="minMax"/>
        </c:scaling>
        <c:delete val="0"/>
        <c:axPos val="l"/>
        <c:numFmt formatCode="General" sourceLinked="1"/>
        <c:majorTickMark val="none"/>
        <c:minorTickMark val="none"/>
        <c:tickLblPos val="low"/>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en-US"/>
          </a:p>
        </c:txPr>
        <c:crossAx val="428666368"/>
        <c:crosses val="autoZero"/>
        <c:auto val="0"/>
        <c:lblAlgn val="ctr"/>
        <c:lblOffset val="100"/>
        <c:noMultiLvlLbl val="0"/>
      </c:catAx>
      <c:valAx>
        <c:axId val="428666368"/>
        <c:scaling>
          <c:orientation val="minMax"/>
        </c:scaling>
        <c:delete val="1"/>
        <c:axPos val="b"/>
        <c:numFmt formatCode="#,##0.0" sourceLinked="0"/>
        <c:majorTickMark val="none"/>
        <c:minorTickMark val="none"/>
        <c:tickLblPos val="nextTo"/>
        <c:crossAx val="428665976"/>
        <c:crosses val="autoZero"/>
        <c:crossBetween val="between"/>
      </c:valAx>
      <c:spPr>
        <a:solidFill>
          <a:srgbClr val="FFFFFF"/>
        </a:solidFill>
        <a:ln w="25400">
          <a:noFill/>
        </a:ln>
        <a:effectLst/>
      </c:spPr>
    </c:plotArea>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Educational</a:t>
            </a:r>
            <a:r>
              <a:rPr lang="en-US" baseline="0"/>
              <a:t> or Volunteering Strengths % (26.5%)</a:t>
            </a:r>
            <a:endParaRPr lang="en-US"/>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L.EducationalorVolunteeringStre!$A$4:$A$41</c:f>
              <c:strCache>
                <c:ptCount val="38"/>
                <c:pt idx="0">
                  <c:v>TEXAS PANHANDLE CENTERS</c:v>
                </c:pt>
                <c:pt idx="1">
                  <c:v>AUSTIN-TRAVIS CO INTEGRAL CARE</c:v>
                </c:pt>
                <c:pt idx="2">
                  <c:v>CENTRAL COUNTIES SERVICES</c:v>
                </c:pt>
                <c:pt idx="3">
                  <c:v>THE CENTER FOR HEALTH CARE SERVICES</c:v>
                </c:pt>
                <c:pt idx="4">
                  <c:v>CENTER FOR LIFE RESOURCES</c:v>
                </c:pt>
                <c:pt idx="5">
                  <c:v>CENTRAL PLAINS CENTER</c:v>
                </c:pt>
                <c:pt idx="6">
                  <c:v>NTBHA</c:v>
                </c:pt>
                <c:pt idx="7">
                  <c:v>EMERGENCE HEALTH NETWORK</c:v>
                </c:pt>
                <c:pt idx="8">
                  <c:v>THE GULF COAST CENTER</c:v>
                </c:pt>
                <c:pt idx="9">
                  <c:v>GULF BEND MHMR CENTER</c:v>
                </c:pt>
                <c:pt idx="10">
                  <c:v>TROPICAL TEXAS BEHAVIORAL HEALTH</c:v>
                </c:pt>
                <c:pt idx="11">
                  <c:v>SPINDLETOP CENTER</c:v>
                </c:pt>
                <c:pt idx="12">
                  <c:v>STARCARE SPECIALTY HEALTH SYSTEM</c:v>
                </c:pt>
                <c:pt idx="13">
                  <c:v>MHMR SERVICES FOR THE CONCHO VALLEY</c:v>
                </c:pt>
                <c:pt idx="14">
                  <c:v>PERMIAN BASIN COMMUNITY CENTERS FOR</c:v>
                </c:pt>
                <c:pt idx="15">
                  <c:v>BEHAVIORAL HEALTH CENTER OF NUECES COUNTY</c:v>
                </c:pt>
                <c:pt idx="16">
                  <c:v>ANDREWS CENTER</c:v>
                </c:pt>
                <c:pt idx="17">
                  <c:v>MHMR OF TARRANT COUNTY</c:v>
                </c:pt>
                <c:pt idx="18">
                  <c:v>HEART OF TEXAS REGION MHMR CENTER</c:v>
                </c:pt>
                <c:pt idx="19">
                  <c:v>HELEN FARABEE CENTERS</c:v>
                </c:pt>
                <c:pt idx="20">
                  <c:v>COMMUNITY HEALTHCORE</c:v>
                </c:pt>
                <c:pt idx="21">
                  <c:v>MHMR AUTH.OF BRAZOS VALLEY</c:v>
                </c:pt>
                <c:pt idx="22">
                  <c:v>BURKE CENTER</c:v>
                </c:pt>
                <c:pt idx="23">
                  <c:v>MHMR AUTHORITY OF HARRIS COU</c:v>
                </c:pt>
                <c:pt idx="24">
                  <c:v>TEXOMA COMMUNITY CENTER</c:v>
                </c:pt>
                <c:pt idx="25">
                  <c:v>PECAN VALLEY CENTERS</c:v>
                </c:pt>
                <c:pt idx="26">
                  <c:v>TRI-COUNTY MHMR SERVICES</c:v>
                </c:pt>
                <c:pt idx="27">
                  <c:v>DENTON COUNTY MHMR CENTER</c:v>
                </c:pt>
                <c:pt idx="28">
                  <c:v>LIFE PATH</c:v>
                </c:pt>
                <c:pt idx="29">
                  <c:v>TEXANA COMMUNITY MHMR CENTER</c:v>
                </c:pt>
                <c:pt idx="30">
                  <c:v>ACCESS</c:v>
                </c:pt>
                <c:pt idx="31">
                  <c:v>WEST TEXAS CENTERS</c:v>
                </c:pt>
                <c:pt idx="32">
                  <c:v>BLUEBONNET TRAILS COMMUNITY SERVICES</c:v>
                </c:pt>
                <c:pt idx="33">
                  <c:v>HILL COUNTRY COMMUNITY MHDD CENTER</c:v>
                </c:pt>
                <c:pt idx="34">
                  <c:v>COASTAL PLAINS COMMUNITY CENTER</c:v>
                </c:pt>
                <c:pt idx="35">
                  <c:v>LAKES REGIONAL MHMR CENTER</c:v>
                </c:pt>
                <c:pt idx="36">
                  <c:v>BORDER REGION BEHAVIORAL HEALTH CENTER</c:v>
                </c:pt>
                <c:pt idx="37">
                  <c:v>CAMINO REAL COMMUNITY SERVICES</c:v>
                </c:pt>
              </c:strCache>
            </c:strRef>
          </c:cat>
          <c:val>
            <c:numRef>
              <c:f>L.EducationalorVolunteeringStre!#REF!</c:f>
              <c:numCache>
                <c:formatCode>General</c:formatCode>
                <c:ptCount val="1"/>
                <c:pt idx="0">
                  <c:v>1</c:v>
                </c:pt>
              </c:numCache>
            </c:numRef>
          </c:val>
          <c:extLst>
            <c:ext xmlns:c16="http://schemas.microsoft.com/office/drawing/2014/chart" uri="{C3380CC4-5D6E-409C-BE32-E72D297353CC}">
              <c16:uniqueId val="{00000000-8C31-403F-9294-8310DD8B1C6D}"/>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L.EducationalorVolunteeringStre!$A$4:$A$41</c:f>
              <c:strCache>
                <c:ptCount val="38"/>
                <c:pt idx="0">
                  <c:v>TEXAS PANHANDLE CENTERS</c:v>
                </c:pt>
                <c:pt idx="1">
                  <c:v>AUSTIN-TRAVIS CO INTEGRAL CARE</c:v>
                </c:pt>
                <c:pt idx="2">
                  <c:v>CENTRAL COUNTIES SERVICES</c:v>
                </c:pt>
                <c:pt idx="3">
                  <c:v>THE CENTER FOR HEALTH CARE SERVICES</c:v>
                </c:pt>
                <c:pt idx="4">
                  <c:v>CENTER FOR LIFE RESOURCES</c:v>
                </c:pt>
                <c:pt idx="5">
                  <c:v>CENTRAL PLAINS CENTER</c:v>
                </c:pt>
                <c:pt idx="6">
                  <c:v>NTBHA</c:v>
                </c:pt>
                <c:pt idx="7">
                  <c:v>EMERGENCE HEALTH NETWORK</c:v>
                </c:pt>
                <c:pt idx="8">
                  <c:v>THE GULF COAST CENTER</c:v>
                </c:pt>
                <c:pt idx="9">
                  <c:v>GULF BEND MHMR CENTER</c:v>
                </c:pt>
                <c:pt idx="10">
                  <c:v>TROPICAL TEXAS BEHAVIORAL HEALTH</c:v>
                </c:pt>
                <c:pt idx="11">
                  <c:v>SPINDLETOP CENTER</c:v>
                </c:pt>
                <c:pt idx="12">
                  <c:v>STARCARE SPECIALTY HEALTH SYSTEM</c:v>
                </c:pt>
                <c:pt idx="13">
                  <c:v>MHMR SERVICES FOR THE CONCHO VALLEY</c:v>
                </c:pt>
                <c:pt idx="14">
                  <c:v>PERMIAN BASIN COMMUNITY CENTERS FOR</c:v>
                </c:pt>
                <c:pt idx="15">
                  <c:v>BEHAVIORAL HEALTH CENTER OF NUECES COUNTY</c:v>
                </c:pt>
                <c:pt idx="16">
                  <c:v>ANDREWS CENTER</c:v>
                </c:pt>
                <c:pt idx="17">
                  <c:v>MHMR OF TARRANT COUNTY</c:v>
                </c:pt>
                <c:pt idx="18">
                  <c:v>HEART OF TEXAS REGION MHMR CENTER</c:v>
                </c:pt>
                <c:pt idx="19">
                  <c:v>HELEN FARABEE CENTERS</c:v>
                </c:pt>
                <c:pt idx="20">
                  <c:v>COMMUNITY HEALTHCORE</c:v>
                </c:pt>
                <c:pt idx="21">
                  <c:v>MHMR AUTH.OF BRAZOS VALLEY</c:v>
                </c:pt>
                <c:pt idx="22">
                  <c:v>BURKE CENTER</c:v>
                </c:pt>
                <c:pt idx="23">
                  <c:v>MHMR AUTHORITY OF HARRIS COU</c:v>
                </c:pt>
                <c:pt idx="24">
                  <c:v>TEXOMA COMMUNITY CENTER</c:v>
                </c:pt>
                <c:pt idx="25">
                  <c:v>PECAN VALLEY CENTERS</c:v>
                </c:pt>
                <c:pt idx="26">
                  <c:v>TRI-COUNTY MHMR SERVICES</c:v>
                </c:pt>
                <c:pt idx="27">
                  <c:v>DENTON COUNTY MHMR CENTER</c:v>
                </c:pt>
                <c:pt idx="28">
                  <c:v>LIFE PATH</c:v>
                </c:pt>
                <c:pt idx="29">
                  <c:v>TEXANA COMMUNITY MHMR CENTER</c:v>
                </c:pt>
                <c:pt idx="30">
                  <c:v>ACCESS</c:v>
                </c:pt>
                <c:pt idx="31">
                  <c:v>WEST TEXAS CENTERS</c:v>
                </c:pt>
                <c:pt idx="32">
                  <c:v>BLUEBONNET TRAILS COMMUNITY SERVICES</c:v>
                </c:pt>
                <c:pt idx="33">
                  <c:v>HILL COUNTRY COMMUNITY MHDD CENTER</c:v>
                </c:pt>
                <c:pt idx="34">
                  <c:v>COASTAL PLAINS COMMUNITY CENTER</c:v>
                </c:pt>
                <c:pt idx="35">
                  <c:v>LAKES REGIONAL MHMR CENTER</c:v>
                </c:pt>
                <c:pt idx="36">
                  <c:v>BORDER REGION BEHAVIORAL HEALTH CENTER</c:v>
                </c:pt>
                <c:pt idx="37">
                  <c:v>CAMINO REAL COMMUNITY SERVICES</c:v>
                </c:pt>
              </c:strCache>
            </c:strRef>
          </c:cat>
          <c:val>
            <c:numRef>
              <c:f>L.EducationalorVolunteeringStre!$B$4:$B$41</c:f>
              <c:numCache>
                <c:formatCode>0.00%</c:formatCode>
                <c:ptCount val="38"/>
                <c:pt idx="0">
                  <c:v>0.59499999999999997</c:v>
                </c:pt>
                <c:pt idx="1">
                  <c:v>0.41099999999999998</c:v>
                </c:pt>
                <c:pt idx="2">
                  <c:v>0.47199999999999998</c:v>
                </c:pt>
                <c:pt idx="3">
                  <c:v>0</c:v>
                </c:pt>
                <c:pt idx="4">
                  <c:v>0.49299999999999999</c:v>
                </c:pt>
                <c:pt idx="5">
                  <c:v>0.622</c:v>
                </c:pt>
                <c:pt idx="6">
                  <c:v>0.4</c:v>
                </c:pt>
                <c:pt idx="7">
                  <c:v>0.42499999999999999</c:v>
                </c:pt>
                <c:pt idx="8">
                  <c:v>0.40500000000000003</c:v>
                </c:pt>
                <c:pt idx="9">
                  <c:v>0.38700000000000001</c:v>
                </c:pt>
                <c:pt idx="10">
                  <c:v>0.38800000000000001</c:v>
                </c:pt>
                <c:pt idx="11">
                  <c:v>0.32700000000000001</c:v>
                </c:pt>
                <c:pt idx="12">
                  <c:v>0.50800000000000001</c:v>
                </c:pt>
                <c:pt idx="13">
                  <c:v>0.27200000000000002</c:v>
                </c:pt>
                <c:pt idx="14">
                  <c:v>0.68300000000000005</c:v>
                </c:pt>
                <c:pt idx="15">
                  <c:v>0.54400000000000004</c:v>
                </c:pt>
                <c:pt idx="16">
                  <c:v>0.60599999999999998</c:v>
                </c:pt>
                <c:pt idx="17">
                  <c:v>0.378</c:v>
                </c:pt>
                <c:pt idx="18">
                  <c:v>0.46100000000000002</c:v>
                </c:pt>
                <c:pt idx="19">
                  <c:v>0.45800000000000002</c:v>
                </c:pt>
                <c:pt idx="20">
                  <c:v>0.26700000000000002</c:v>
                </c:pt>
                <c:pt idx="21">
                  <c:v>0.371</c:v>
                </c:pt>
                <c:pt idx="22">
                  <c:v>0.317</c:v>
                </c:pt>
                <c:pt idx="23">
                  <c:v>0.38100000000000001</c:v>
                </c:pt>
                <c:pt idx="24">
                  <c:v>0.30499999999999999</c:v>
                </c:pt>
                <c:pt idx="25">
                  <c:v>0.316</c:v>
                </c:pt>
                <c:pt idx="26">
                  <c:v>0.32600000000000001</c:v>
                </c:pt>
                <c:pt idx="27">
                  <c:v>0.51100000000000001</c:v>
                </c:pt>
                <c:pt idx="28">
                  <c:v>0.42399999999999999</c:v>
                </c:pt>
                <c:pt idx="29">
                  <c:v>0</c:v>
                </c:pt>
                <c:pt idx="30">
                  <c:v>0.74199999999999999</c:v>
                </c:pt>
                <c:pt idx="31">
                  <c:v>0.58199999999999996</c:v>
                </c:pt>
                <c:pt idx="32">
                  <c:v>0.38100000000000001</c:v>
                </c:pt>
                <c:pt idx="33">
                  <c:v>0.315</c:v>
                </c:pt>
                <c:pt idx="34">
                  <c:v>0.31900000000000001</c:v>
                </c:pt>
                <c:pt idx="35">
                  <c:v>0.39700000000000002</c:v>
                </c:pt>
                <c:pt idx="36">
                  <c:v>0.33900000000000002</c:v>
                </c:pt>
                <c:pt idx="37">
                  <c:v>0.313</c:v>
                </c:pt>
              </c:numCache>
            </c:numRef>
          </c:val>
          <c:extLst>
            <c:ext xmlns:c16="http://schemas.microsoft.com/office/drawing/2014/chart" uri="{C3380CC4-5D6E-409C-BE32-E72D297353CC}">
              <c16:uniqueId val="{00000001-8C31-403F-9294-8310DD8B1C6D}"/>
            </c:ext>
          </c:extLst>
        </c:ser>
        <c:dLbls>
          <c:showLegendKey val="0"/>
          <c:showVal val="1"/>
          <c:showCatName val="0"/>
          <c:showSerName val="0"/>
          <c:showPercent val="0"/>
          <c:showBubbleSize val="0"/>
        </c:dLbls>
        <c:gapWidth val="0"/>
        <c:overlap val="11"/>
        <c:axId val="428663624"/>
        <c:axId val="428664016"/>
      </c:barChart>
      <c:catAx>
        <c:axId val="42866362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8664016"/>
        <c:crosses val="autoZero"/>
        <c:auto val="0"/>
        <c:lblAlgn val="ctr"/>
        <c:lblOffset val="100"/>
        <c:noMultiLvlLbl val="0"/>
      </c:catAx>
      <c:valAx>
        <c:axId val="428664016"/>
        <c:scaling>
          <c:orientation val="minMax"/>
        </c:scaling>
        <c:delete val="1"/>
        <c:axPos val="b"/>
        <c:numFmt formatCode="#,##0.0" sourceLinked="0"/>
        <c:majorTickMark val="none"/>
        <c:minorTickMark val="none"/>
        <c:tickLblPos val="nextTo"/>
        <c:crossAx val="42866362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Hospitalization % (&lt;=1.9%)</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M.Hospitalization!$A$3:$A$41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M.Hospitalization!$B$3:$B$41</c:f>
              <c:numCache>
                <c:formatCode>0.00%</c:formatCode>
                <c:ptCount val="39"/>
                <c:pt idx="0">
                  <c:v>1.7415812741720799E-2</c:v>
                </c:pt>
                <c:pt idx="1">
                  <c:v>7.5487553493825601E-3</c:v>
                </c:pt>
                <c:pt idx="2">
                  <c:v>4.6109195962532601E-3</c:v>
                </c:pt>
                <c:pt idx="3">
                  <c:v>5.7577064976084497E-3</c:v>
                </c:pt>
                <c:pt idx="4">
                  <c:v>5.6596218166188204E-3</c:v>
                </c:pt>
                <c:pt idx="5">
                  <c:v>1.65311013091567E-2</c:v>
                </c:pt>
                <c:pt idx="6">
                  <c:v>1.8032709396861399E-2</c:v>
                </c:pt>
                <c:pt idx="7">
                  <c:v>4.71341078714059E-3</c:v>
                </c:pt>
                <c:pt idx="8">
                  <c:v>8.1910573708046004E-3</c:v>
                </c:pt>
                <c:pt idx="9">
                  <c:v>2.5729753574696801E-3</c:v>
                </c:pt>
                <c:pt idx="10">
                  <c:v>7.7882603564356301E-3</c:v>
                </c:pt>
                <c:pt idx="11">
                  <c:v>5.7928115183932304E-3</c:v>
                </c:pt>
                <c:pt idx="12">
                  <c:v>1.0415019824318099E-2</c:v>
                </c:pt>
                <c:pt idx="13">
                  <c:v>1.7606036274838699E-2</c:v>
                </c:pt>
                <c:pt idx="14">
                  <c:v>1.43038040569562E-2</c:v>
                </c:pt>
                <c:pt idx="15">
                  <c:v>6.7803918044391899E-3</c:v>
                </c:pt>
                <c:pt idx="16">
                  <c:v>4.7466224328669001E-3</c:v>
                </c:pt>
                <c:pt idx="17">
                  <c:v>1.06099495435084E-2</c:v>
                </c:pt>
                <c:pt idx="18">
                  <c:v>4.0657494306130604E-3</c:v>
                </c:pt>
                <c:pt idx="19">
                  <c:v>1.5911504399000301E-2</c:v>
                </c:pt>
                <c:pt idx="20">
                  <c:v>0</c:v>
                </c:pt>
                <c:pt idx="21">
                  <c:v>1.0982835747852601E-2</c:v>
                </c:pt>
                <c:pt idx="22">
                  <c:v>6.9413207143381598E-3</c:v>
                </c:pt>
                <c:pt idx="23">
                  <c:v>7.4869473005485998E-3</c:v>
                </c:pt>
                <c:pt idx="24">
                  <c:v>4.8240466634155302E-3</c:v>
                </c:pt>
                <c:pt idx="25">
                  <c:v>4.3708204689795202E-3</c:v>
                </c:pt>
                <c:pt idx="26">
                  <c:v>6.1785330955565999E-3</c:v>
                </c:pt>
                <c:pt idx="27">
                  <c:v>5.3355298249395397E-3</c:v>
                </c:pt>
                <c:pt idx="28">
                  <c:v>6.4986737091837299E-3</c:v>
                </c:pt>
                <c:pt idx="29">
                  <c:v>1.3349915303804E-3</c:v>
                </c:pt>
                <c:pt idx="30">
                  <c:v>2.8751134208744502E-3</c:v>
                </c:pt>
                <c:pt idx="31">
                  <c:v>0</c:v>
                </c:pt>
                <c:pt idx="32">
                  <c:v>1.53354620270541E-2</c:v>
                </c:pt>
                <c:pt idx="33">
                  <c:v>3.5479755104360598E-3</c:v>
                </c:pt>
                <c:pt idx="34">
                  <c:v>4.35419476125486E-3</c:v>
                </c:pt>
                <c:pt idx="35">
                  <c:v>1.76702712554614E-2</c:v>
                </c:pt>
                <c:pt idx="36">
                  <c:v>1.37587536839181E-2</c:v>
                </c:pt>
                <c:pt idx="37">
                  <c:v>1.9810674925675401E-3</c:v>
                </c:pt>
                <c:pt idx="38">
                  <c:v>1.1342361786445499E-2</c:v>
                </c:pt>
              </c:numCache>
            </c:numRef>
          </c:val>
          <c:extLst>
            <c:ext xmlns:c16="http://schemas.microsoft.com/office/drawing/2014/chart" uri="{C3380CC4-5D6E-409C-BE32-E72D297353CC}">
              <c16:uniqueId val="{00000000-F5BE-4FA8-AA54-12A83C21FB1B}"/>
            </c:ext>
          </c:extLst>
        </c:ser>
        <c:ser>
          <c:idx val="1"/>
          <c:order val="1"/>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M.Hospitalization!$A$3:$A$41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M.Hospitalization!#REF!</c:f>
              <c:numCache>
                <c:formatCode>General</c:formatCode>
                <c:ptCount val="1"/>
                <c:pt idx="0">
                  <c:v>1</c:v>
                </c:pt>
              </c:numCache>
            </c:numRef>
          </c:val>
          <c:extLst>
            <c:ext xmlns:c16="http://schemas.microsoft.com/office/drawing/2014/chart" uri="{C3380CC4-5D6E-409C-BE32-E72D297353CC}">
              <c16:uniqueId val="{00000001-F5BE-4FA8-AA54-12A83C21FB1B}"/>
            </c:ext>
          </c:extLst>
        </c:ser>
        <c:dLbls>
          <c:showLegendKey val="0"/>
          <c:showVal val="1"/>
          <c:showCatName val="0"/>
          <c:showSerName val="0"/>
          <c:showPercent val="0"/>
          <c:showBubbleSize val="0"/>
        </c:dLbls>
        <c:gapWidth val="0"/>
        <c:overlap val="11"/>
        <c:axId val="428669504"/>
        <c:axId val="428669896"/>
      </c:barChart>
      <c:catAx>
        <c:axId val="42866950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8669896"/>
        <c:crosses val="autoZero"/>
        <c:auto val="0"/>
        <c:lblAlgn val="ctr"/>
        <c:lblOffset val="100"/>
        <c:noMultiLvlLbl val="0"/>
      </c:catAx>
      <c:valAx>
        <c:axId val="428669896"/>
        <c:scaling>
          <c:orientation val="minMax"/>
        </c:scaling>
        <c:delete val="1"/>
        <c:axPos val="b"/>
        <c:numFmt formatCode="#,##0%" sourceLinked="0"/>
        <c:majorTickMark val="none"/>
        <c:minorTickMark val="none"/>
        <c:tickLblPos val="nextTo"/>
        <c:crossAx val="42866950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Effective Crisis Response % (&gt;=75.1%)</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'N.Effective Crisis Response'!$A$3:$A$41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'N.Effective Crisis Response'!$B$3:$B$41</c:f>
              <c:numCache>
                <c:formatCode>0.00%</c:formatCode>
                <c:ptCount val="39"/>
                <c:pt idx="0">
                  <c:v>0.87945998071359699</c:v>
                </c:pt>
                <c:pt idx="1">
                  <c:v>0.95863746958637497</c:v>
                </c:pt>
                <c:pt idx="2">
                  <c:v>0.973784063470162</c:v>
                </c:pt>
                <c:pt idx="3">
                  <c:v>0.843031123139378</c:v>
                </c:pt>
                <c:pt idx="4">
                  <c:v>0.84324686940965998</c:v>
                </c:pt>
                <c:pt idx="5">
                  <c:v>0.94381035996488105</c:v>
                </c:pt>
                <c:pt idx="6">
                  <c:v>0.99369747899159699</c:v>
                </c:pt>
                <c:pt idx="7">
                  <c:v>0.959454191033138</c:v>
                </c:pt>
                <c:pt idx="8">
                  <c:v>0.80854643337819698</c:v>
                </c:pt>
                <c:pt idx="9">
                  <c:v>0</c:v>
                </c:pt>
                <c:pt idx="10">
                  <c:v>0.962878787878788</c:v>
                </c:pt>
                <c:pt idx="11">
                  <c:v>0.85348106499090504</c:v>
                </c:pt>
                <c:pt idx="12">
                  <c:v>0.83177570093457898</c:v>
                </c:pt>
                <c:pt idx="13">
                  <c:v>0</c:v>
                </c:pt>
                <c:pt idx="14">
                  <c:v>0.980039920159681</c:v>
                </c:pt>
                <c:pt idx="15">
                  <c:v>0.82197667280540199</c:v>
                </c:pt>
                <c:pt idx="16">
                  <c:v>0.94806517311608995</c:v>
                </c:pt>
                <c:pt idx="17">
                  <c:v>0.79706601466992699</c:v>
                </c:pt>
                <c:pt idx="18">
                  <c:v>0.9950634696756</c:v>
                </c:pt>
                <c:pt idx="19">
                  <c:v>0.84475639966969496</c:v>
                </c:pt>
                <c:pt idx="20">
                  <c:v>0.86056782334384896</c:v>
                </c:pt>
                <c:pt idx="21">
                  <c:v>0.95863395863395895</c:v>
                </c:pt>
                <c:pt idx="22">
                  <c:v>0.91778450887061902</c:v>
                </c:pt>
                <c:pt idx="23">
                  <c:v>0.92139384116693701</c:v>
                </c:pt>
                <c:pt idx="24">
                  <c:v>0.84439359267734604</c:v>
                </c:pt>
                <c:pt idx="25">
                  <c:v>0</c:v>
                </c:pt>
                <c:pt idx="26">
                  <c:v>0.87454545454545496</c:v>
                </c:pt>
                <c:pt idx="27">
                  <c:v>0.776555023923445</c:v>
                </c:pt>
                <c:pt idx="28">
                  <c:v>0</c:v>
                </c:pt>
                <c:pt idx="29">
                  <c:v>0</c:v>
                </c:pt>
                <c:pt idx="30">
                  <c:v>0.80880265026029297</c:v>
                </c:pt>
                <c:pt idx="31">
                  <c:v>0.82909090909090899</c:v>
                </c:pt>
                <c:pt idx="32">
                  <c:v>0.83825597749648395</c:v>
                </c:pt>
                <c:pt idx="33">
                  <c:v>0.91156239764166402</c:v>
                </c:pt>
                <c:pt idx="34">
                  <c:v>0.90047393364928896</c:v>
                </c:pt>
                <c:pt idx="35">
                  <c:v>0.83355006501950601</c:v>
                </c:pt>
                <c:pt idx="36">
                  <c:v>0.802792321116929</c:v>
                </c:pt>
                <c:pt idx="37">
                  <c:v>0.99696509863429394</c:v>
                </c:pt>
                <c:pt idx="38">
                  <c:v>0.90476190476190499</c:v>
                </c:pt>
              </c:numCache>
            </c:numRef>
          </c:val>
          <c:extLst>
            <c:ext xmlns:c16="http://schemas.microsoft.com/office/drawing/2014/chart" uri="{C3380CC4-5D6E-409C-BE32-E72D297353CC}">
              <c16:uniqueId val="{00000000-8C40-40B3-8FFF-D4970D405606}"/>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'N.Effective Crisis Response'!$A$3:$A$41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'N.Effective Crisis Response'!#REF!</c:f>
              <c:numCache>
                <c:formatCode>General</c:formatCode>
                <c:ptCount val="1"/>
                <c:pt idx="0">
                  <c:v>1</c:v>
                </c:pt>
              </c:numCache>
            </c:numRef>
          </c:val>
          <c:extLst>
            <c:ext xmlns:c16="http://schemas.microsoft.com/office/drawing/2014/chart" uri="{C3380CC4-5D6E-409C-BE32-E72D297353CC}">
              <c16:uniqueId val="{00000001-8C40-40B3-8FFF-D4970D405606}"/>
            </c:ext>
          </c:extLst>
        </c:ser>
        <c:dLbls>
          <c:showLegendKey val="0"/>
          <c:showVal val="1"/>
          <c:showCatName val="0"/>
          <c:showSerName val="0"/>
          <c:showPercent val="0"/>
          <c:showBubbleSize val="0"/>
        </c:dLbls>
        <c:gapWidth val="0"/>
        <c:overlap val="13"/>
        <c:axId val="428944088"/>
        <c:axId val="428944480"/>
      </c:barChart>
      <c:catAx>
        <c:axId val="42894408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8944480"/>
        <c:crosses val="autoZero"/>
        <c:auto val="0"/>
        <c:lblAlgn val="ctr"/>
        <c:lblOffset val="100"/>
        <c:noMultiLvlLbl val="0"/>
      </c:catAx>
      <c:valAx>
        <c:axId val="428944480"/>
        <c:scaling>
          <c:orientation val="minMax"/>
        </c:scaling>
        <c:delete val="1"/>
        <c:axPos val="b"/>
        <c:numFmt formatCode="#,##0%" sourceLinked="0"/>
        <c:majorTickMark val="out"/>
        <c:minorTickMark val="none"/>
        <c:tickLblPos val="nextTo"/>
        <c:crossAx val="42894408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Frequent</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Admission % (&lt;=0.3%)</a:t>
            </a:r>
          </a:p>
        </c:rich>
      </c:tx>
      <c:overlay val="0"/>
      <c:spPr>
        <a:noFill/>
        <a:ln w="25400">
          <a:noFill/>
        </a:ln>
      </c:spPr>
    </c:title>
    <c:autoTitleDeleted val="0"/>
    <c:plotArea>
      <c:layout>
        <c:manualLayout>
          <c:layoutTarget val="inner"/>
          <c:xMode val="edge"/>
          <c:yMode val="edge"/>
          <c:x val="0.29622063199546866"/>
          <c:y val="7.9383242232335643E-2"/>
          <c:w val="0.69027041832536895"/>
          <c:h val="0.91335372069317022"/>
        </c:manualLayout>
      </c:layout>
      <c:barChart>
        <c:barDir val="bar"/>
        <c:grouping val="clustered"/>
        <c:varyColors val="0"/>
        <c:ser>
          <c:idx val="0"/>
          <c:order val="0"/>
          <c:tx>
            <c:strRef>
              <c:f>'O.Frequent Admissions'!$B$2</c:f>
              <c:strCache>
                <c:ptCount val="1"/>
                <c:pt idx="0">
                  <c:v>Score</c:v>
                </c:pt>
              </c:strCache>
            </c:strRef>
          </c:tx>
          <c:spPr>
            <a:solidFill>
              <a:schemeClr val="accent2">
                <a:lumMod val="60000"/>
                <a:lumOff val="40000"/>
              </a:schemeClr>
            </a:solidFill>
          </c:spPr>
          <c:invertIfNegative val="0"/>
          <c:dLbls>
            <c:spPr>
              <a:no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'O.Frequent Admissions'!$A$3:$A$41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'O.Frequent Admissions'!$B$3:$B$41</c:f>
              <c:numCache>
                <c:formatCode>0.00%</c:formatCode>
                <c:ptCount val="39"/>
                <c:pt idx="0">
                  <c:v>2.5405168637757298E-3</c:v>
                </c:pt>
                <c:pt idx="1">
                  <c:v>1.2784454103809801E-4</c:v>
                </c:pt>
                <c:pt idx="2">
                  <c:v>6.9726902963393404E-5</c:v>
                </c:pt>
                <c:pt idx="3">
                  <c:v>1.8173007026896099E-4</c:v>
                </c:pt>
                <c:pt idx="4">
                  <c:v>1.44712289119921E-3</c:v>
                </c:pt>
                <c:pt idx="5">
                  <c:v>0</c:v>
                </c:pt>
                <c:pt idx="7">
                  <c:v>3.2839892891426298E-4</c:v>
                </c:pt>
                <c:pt idx="8">
                  <c:v>2.2494524359202E-3</c:v>
                </c:pt>
                <c:pt idx="9">
                  <c:v>7.7995515257872703E-4</c:v>
                </c:pt>
                <c:pt idx="10">
                  <c:v>1.2071463061322999E-4</c:v>
                </c:pt>
                <c:pt idx="11">
                  <c:v>2.0910913778287E-3</c:v>
                </c:pt>
                <c:pt idx="12">
                  <c:v>1.8347160178685401E-3</c:v>
                </c:pt>
                <c:pt idx="13">
                  <c:v>3.0835063872632299E-3</c:v>
                </c:pt>
                <c:pt idx="15">
                  <c:v>1.13782902222559E-3</c:v>
                </c:pt>
                <c:pt idx="16">
                  <c:v>2.2648346670693E-4</c:v>
                </c:pt>
                <c:pt idx="17">
                  <c:v>5.3316272126252898E-4</c:v>
                </c:pt>
                <c:pt idx="18">
                  <c:v>1.07615597087205E-4</c:v>
                </c:pt>
                <c:pt idx="19">
                  <c:v>3.48594004183128E-4</c:v>
                </c:pt>
                <c:pt idx="20">
                  <c:v>2.9997000299969998E-4</c:v>
                </c:pt>
                <c:pt idx="21">
                  <c:v>7.3392911108232999E-4</c:v>
                </c:pt>
                <c:pt idx="22">
                  <c:v>1.9238476953907799E-3</c:v>
                </c:pt>
                <c:pt idx="23">
                  <c:v>4.7214353163361702E-4</c:v>
                </c:pt>
                <c:pt idx="24">
                  <c:v>9.9472607496105606E-4</c:v>
                </c:pt>
                <c:pt idx="25">
                  <c:v>1.5591662563597601E-3</c:v>
                </c:pt>
                <c:pt idx="26">
                  <c:v>4.6416635722242901E-4</c:v>
                </c:pt>
                <c:pt idx="27">
                  <c:v>8.0812339692913095E-4</c:v>
                </c:pt>
                <c:pt idx="28">
                  <c:v>0</c:v>
                </c:pt>
                <c:pt idx="29">
                  <c:v>1.07624090576435E-3</c:v>
                </c:pt>
                <c:pt idx="30">
                  <c:v>2.3933354811985102E-3</c:v>
                </c:pt>
                <c:pt idx="31">
                  <c:v>4.9763622791739197E-4</c:v>
                </c:pt>
                <c:pt idx="32">
                  <c:v>1.05235464351486E-3</c:v>
                </c:pt>
                <c:pt idx="33">
                  <c:v>9.6938363357298703E-4</c:v>
                </c:pt>
                <c:pt idx="34">
                  <c:v>7.5490689481630597E-4</c:v>
                </c:pt>
                <c:pt idx="35">
                  <c:v>1.4709745206199099E-3</c:v>
                </c:pt>
                <c:pt idx="38">
                  <c:v>7.3987298847031301E-4</c:v>
                </c:pt>
              </c:numCache>
            </c:numRef>
          </c:val>
          <c:extLst>
            <c:ext xmlns:c16="http://schemas.microsoft.com/office/drawing/2014/chart" uri="{C3380CC4-5D6E-409C-BE32-E72D297353CC}">
              <c16:uniqueId val="{00000000-6445-4A84-8A09-BE186E883CCF}"/>
            </c:ext>
          </c:extLst>
        </c:ser>
        <c:ser>
          <c:idx val="1"/>
          <c:order val="1"/>
          <c:tx>
            <c:strRef>
              <c:f>'O.Frequent Admissions'!#REF!</c:f>
              <c:strCache>
                <c:ptCount val="1"/>
                <c:pt idx="0">
                  <c:v>#REF!</c:v>
                </c:pt>
              </c:strCache>
            </c:strRef>
          </c:tx>
          <c:spPr>
            <a:solidFill>
              <a:schemeClr val="accent1">
                <a:lumMod val="60000"/>
                <a:lumOff val="40000"/>
              </a:schemeClr>
            </a:solidFill>
          </c:spPr>
          <c:invertIfNegative val="0"/>
          <c:dLbls>
            <c:dLbl>
              <c:idx val="35"/>
              <c:spPr>
                <a:solidFill>
                  <a:srgbClr val="FB9593"/>
                </a:solid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0-B633-4BFB-95C6-EC2EA452E110}"/>
                </c:ext>
              </c:extLst>
            </c:dLbl>
            <c:dLbl>
              <c:idx val="36"/>
              <c:spPr>
                <a:solidFill>
                  <a:srgbClr val="FB9593"/>
                </a:solid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B633-4BFB-95C6-EC2EA452E110}"/>
                </c:ext>
              </c:extLst>
            </c:dLbl>
            <c:spPr>
              <a:solidFill>
                <a:schemeClr val="bg1"/>
              </a:solid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'O.Frequent Admissions'!$A$3:$A$41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'O.Frequent Admissions'!#REF!</c:f>
              <c:numCache>
                <c:formatCode>General</c:formatCode>
                <c:ptCount val="1"/>
                <c:pt idx="0">
                  <c:v>1</c:v>
                </c:pt>
              </c:numCache>
            </c:numRef>
          </c:val>
          <c:extLst>
            <c:ext xmlns:c16="http://schemas.microsoft.com/office/drawing/2014/chart" uri="{C3380CC4-5D6E-409C-BE32-E72D297353CC}">
              <c16:uniqueId val="{00000003-6445-4A84-8A09-BE186E883CCF}"/>
            </c:ext>
          </c:extLst>
        </c:ser>
        <c:dLbls>
          <c:dLblPos val="outEnd"/>
          <c:showLegendKey val="0"/>
          <c:showVal val="1"/>
          <c:showCatName val="0"/>
          <c:showSerName val="0"/>
          <c:showPercent val="0"/>
          <c:showBubbleSize val="0"/>
        </c:dLbls>
        <c:gapWidth val="103"/>
        <c:overlap val="80"/>
        <c:axId val="428945264"/>
        <c:axId val="428945656"/>
      </c:barChart>
      <c:catAx>
        <c:axId val="42894526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8945656"/>
        <c:crosses val="autoZero"/>
        <c:auto val="0"/>
        <c:lblAlgn val="ctr"/>
        <c:lblOffset val="100"/>
        <c:noMultiLvlLbl val="0"/>
      </c:catAx>
      <c:valAx>
        <c:axId val="428945656"/>
        <c:scaling>
          <c:orientation val="minMax"/>
        </c:scaling>
        <c:delete val="1"/>
        <c:axPos val="b"/>
        <c:numFmt formatCode="#,##0%" sourceLinked="0"/>
        <c:majorTickMark val="out"/>
        <c:minorTickMark val="none"/>
        <c:tickLblPos val="nextTo"/>
        <c:crossAx val="42894526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06832446339465"/>
          <c:y val="5.3575226642044442E-2"/>
          <c:w val="0.7108139738139837"/>
          <c:h val="0.90926013852501886"/>
        </c:manualLayout>
      </c:layout>
      <c:barChart>
        <c:barDir val="bar"/>
        <c:grouping val="clustered"/>
        <c:varyColors val="0"/>
        <c:ser>
          <c:idx val="1"/>
          <c:order val="1"/>
          <c:spPr>
            <a:solidFill>
              <a:schemeClr val="accent1">
                <a:lumMod val="60000"/>
                <a:lumOff val="40000"/>
              </a:schemeClr>
            </a:solidFill>
            <a:ln>
              <a:solidFill>
                <a:srgbClr val="96C2F8"/>
              </a:solidFill>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 AMH Criminal Justice Outcom'!$A$3:$A$40</c:f>
              <c:strCache>
                <c:ptCount val="38"/>
                <c:pt idx="0">
                  <c:v>TEXAS PANHANDLE CENTERS</c:v>
                </c:pt>
                <c:pt idx="1">
                  <c:v>AUSTIN-TRAVIS CO INTEGRAL CARE</c:v>
                </c:pt>
                <c:pt idx="2">
                  <c:v>CENTRAL COUNTIES SERVICES</c:v>
                </c:pt>
                <c:pt idx="3">
                  <c:v>THE CENTER FOR HEALTH CARE SERVICES</c:v>
                </c:pt>
                <c:pt idx="4">
                  <c:v>CENTER FOR LIFE RESOURCES</c:v>
                </c:pt>
                <c:pt idx="5">
                  <c:v>CENTRAL PLAINS CENTER</c:v>
                </c:pt>
                <c:pt idx="6">
                  <c:v>NTBHA</c:v>
                </c:pt>
                <c:pt idx="7">
                  <c:v>EMERGENCE HEALTH NETWORK</c:v>
                </c:pt>
                <c:pt idx="8">
                  <c:v>THE GULF COAST CENTER</c:v>
                </c:pt>
                <c:pt idx="9">
                  <c:v>GULF BEND MHMR CENTER</c:v>
                </c:pt>
                <c:pt idx="10">
                  <c:v>TROPICAL TEXAS BEHAVIORAL HEALTH</c:v>
                </c:pt>
                <c:pt idx="11">
                  <c:v>SPINDLETOP CENTER</c:v>
                </c:pt>
                <c:pt idx="12">
                  <c:v>STARCARE SPECIALTY HEALTH SYSTEM</c:v>
                </c:pt>
                <c:pt idx="13">
                  <c:v>MHMR SERVICES FOR THE CONCHO VALLEY</c:v>
                </c:pt>
                <c:pt idx="14">
                  <c:v>PERMIAN BASIN COMMUNITY CENTERS FOR</c:v>
                </c:pt>
                <c:pt idx="15">
                  <c:v>BEHAVIORAL HEALTH CENTER OF NUECES COUNTY</c:v>
                </c:pt>
                <c:pt idx="16">
                  <c:v>ANDREWS CENTER</c:v>
                </c:pt>
                <c:pt idx="17">
                  <c:v>MHMR OF TARRANT COUNTY</c:v>
                </c:pt>
                <c:pt idx="18">
                  <c:v>HEART OF TEXAS REGION MHMR CENTER</c:v>
                </c:pt>
                <c:pt idx="19">
                  <c:v>HELEN FARABEE CENTERS</c:v>
                </c:pt>
                <c:pt idx="20">
                  <c:v>COMMUNITY HEALTHCORE</c:v>
                </c:pt>
                <c:pt idx="21">
                  <c:v>MHMR AUTH.OF BRAZOS VALLEY</c:v>
                </c:pt>
                <c:pt idx="22">
                  <c:v>BURKE CENTER</c:v>
                </c:pt>
                <c:pt idx="23">
                  <c:v>MHMR AUTHORITY OF HARRIS COU</c:v>
                </c:pt>
                <c:pt idx="24">
                  <c:v>TEXOMA COMMUNITY CENTER</c:v>
                </c:pt>
                <c:pt idx="25">
                  <c:v>PECAN VALLEY CENTERS</c:v>
                </c:pt>
                <c:pt idx="26">
                  <c:v>TRI-COUNTY MHMR SERVICES</c:v>
                </c:pt>
                <c:pt idx="27">
                  <c:v>DENTON COUNTY MHMR CENTER</c:v>
                </c:pt>
                <c:pt idx="28">
                  <c:v>LIFE PATH</c:v>
                </c:pt>
                <c:pt idx="29">
                  <c:v>TEXANA COMMUNITY MHMR CENTER</c:v>
                </c:pt>
                <c:pt idx="30">
                  <c:v>ACCESS</c:v>
                </c:pt>
                <c:pt idx="31">
                  <c:v>WEST TEXAS CENTERS</c:v>
                </c:pt>
                <c:pt idx="32">
                  <c:v>BLUEBONNET TRAILS COMMUNITY SERVICES</c:v>
                </c:pt>
                <c:pt idx="33">
                  <c:v>HILL COUNTRY COMMUNITY MHDD CENTER</c:v>
                </c:pt>
                <c:pt idx="34">
                  <c:v>COASTAL PLAINS COMMUNITY CENTER</c:v>
                </c:pt>
                <c:pt idx="35">
                  <c:v>LAKES REGIONAL MHMR CENTER</c:v>
                </c:pt>
                <c:pt idx="36">
                  <c:v>BORDER REGION BEHAVIORAL HEALTH CENTER</c:v>
                </c:pt>
                <c:pt idx="37">
                  <c:v>CAMINO REAL COMMUNITY SERVICES</c:v>
                </c:pt>
              </c:strCache>
            </c:strRef>
          </c:cat>
          <c:val>
            <c:numRef>
              <c:f>'AF. AMH Criminal Justice Outcom'!#REF!</c:f>
              <c:numCache>
                <c:formatCode>General</c:formatCode>
                <c:ptCount val="1"/>
                <c:pt idx="0">
                  <c:v>1</c:v>
                </c:pt>
              </c:numCache>
            </c:numRef>
          </c:val>
          <c:extLst>
            <c:ext xmlns:c16="http://schemas.microsoft.com/office/drawing/2014/chart" uri="{C3380CC4-5D6E-409C-BE32-E72D297353CC}">
              <c16:uniqueId val="{00000000-BD06-46D1-B985-DBD32B937680}"/>
            </c:ext>
          </c:extLst>
        </c:ser>
        <c:dLbls>
          <c:showLegendKey val="0"/>
          <c:showVal val="1"/>
          <c:showCatName val="0"/>
          <c:showSerName val="0"/>
          <c:showPercent val="0"/>
          <c:showBubbleSize val="0"/>
        </c:dLbls>
        <c:gapWidth val="0"/>
        <c:overlap val="11"/>
        <c:axId val="304518560"/>
        <c:axId val="304518168"/>
        <c:extLst>
          <c:ext xmlns:c15="http://schemas.microsoft.com/office/drawing/2012/chart" uri="{02D57815-91ED-43cb-92C2-25804820EDAC}">
            <c15:filteredBarSeries>
              <c15:ser>
                <c:idx val="0"/>
                <c:order val="0"/>
                <c:spPr>
                  <a:solidFill>
                    <a:schemeClr val="accent2">
                      <a:lumMod val="60000"/>
                      <a:lumOff val="40000"/>
                    </a:schemeClr>
                  </a:solidFill>
                  <a:ln w="12700">
                    <a:noFill/>
                    <a:prstDash val="solid"/>
                  </a:ln>
                </c:spPr>
                <c:invertIfNegative val="0"/>
                <c:dPt>
                  <c:idx val="0"/>
                  <c:invertIfNegative val="0"/>
                  <c:bubble3D val="0"/>
                  <c:extLst>
                    <c:ext xmlns:c16="http://schemas.microsoft.com/office/drawing/2014/chart" uri="{C3380CC4-5D6E-409C-BE32-E72D297353CC}">
                      <c16:uniqueId val="{00000001-BD06-46D1-B985-DBD32B937680}"/>
                    </c:ext>
                  </c:extLst>
                </c:dPt>
                <c:dPt>
                  <c:idx val="12"/>
                  <c:invertIfNegative val="0"/>
                  <c:bubble3D val="0"/>
                  <c:extLst>
                    <c:ext xmlns:c16="http://schemas.microsoft.com/office/drawing/2014/chart" uri="{C3380CC4-5D6E-409C-BE32-E72D297353CC}">
                      <c16:uniqueId val="{00000002-BD06-46D1-B985-DBD32B937680}"/>
                    </c:ext>
                  </c:extLst>
                </c:dPt>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'AF. AMH Criminal Justice Outcom'!$A$3:$A$40</c15:sqref>
                        </c15:formulaRef>
                      </c:ext>
                    </c:extLst>
                    <c:strCache>
                      <c:ptCount val="38"/>
                      <c:pt idx="0">
                        <c:v>TEXAS PANHANDLE CENTERS</c:v>
                      </c:pt>
                      <c:pt idx="1">
                        <c:v>AUSTIN-TRAVIS CO INTEGRAL CARE</c:v>
                      </c:pt>
                      <c:pt idx="2">
                        <c:v>CENTRAL COUNTIES SERVICES</c:v>
                      </c:pt>
                      <c:pt idx="3">
                        <c:v>THE CENTER FOR HEALTH CARE SERVICES</c:v>
                      </c:pt>
                      <c:pt idx="4">
                        <c:v>CENTER FOR LIFE RESOURCES</c:v>
                      </c:pt>
                      <c:pt idx="5">
                        <c:v>CENTRAL PLAINS CENTER</c:v>
                      </c:pt>
                      <c:pt idx="6">
                        <c:v>NTBHA</c:v>
                      </c:pt>
                      <c:pt idx="7">
                        <c:v>EMERGENCE HEALTH NETWORK</c:v>
                      </c:pt>
                      <c:pt idx="8">
                        <c:v>THE GULF COAST CENTER</c:v>
                      </c:pt>
                      <c:pt idx="9">
                        <c:v>GULF BEND MHMR CENTER</c:v>
                      </c:pt>
                      <c:pt idx="10">
                        <c:v>TROPICAL TEXAS BEHAVIORAL HEALTH</c:v>
                      </c:pt>
                      <c:pt idx="11">
                        <c:v>SPINDLETOP CENTER</c:v>
                      </c:pt>
                      <c:pt idx="12">
                        <c:v>STARCARE SPECIALTY HEALTH SYSTEM</c:v>
                      </c:pt>
                      <c:pt idx="13">
                        <c:v>MHMR SERVICES FOR THE CONCHO VALLEY</c:v>
                      </c:pt>
                      <c:pt idx="14">
                        <c:v>PERMIAN BASIN COMMUNITY CENTERS FOR</c:v>
                      </c:pt>
                      <c:pt idx="15">
                        <c:v>BEHAVIORAL HEALTH CENTER OF NUECES COUNTY</c:v>
                      </c:pt>
                      <c:pt idx="16">
                        <c:v>ANDREWS CENTER</c:v>
                      </c:pt>
                      <c:pt idx="17">
                        <c:v>MHMR OF TARRANT COUNTY</c:v>
                      </c:pt>
                      <c:pt idx="18">
                        <c:v>HEART OF TEXAS REGION MHMR CENTER</c:v>
                      </c:pt>
                      <c:pt idx="19">
                        <c:v>HELEN FARABEE CENTERS</c:v>
                      </c:pt>
                      <c:pt idx="20">
                        <c:v>COMMUNITY HEALTHCORE</c:v>
                      </c:pt>
                      <c:pt idx="21">
                        <c:v>MHMR AUTH.OF BRAZOS VALLEY</c:v>
                      </c:pt>
                      <c:pt idx="22">
                        <c:v>BURKE CENTER</c:v>
                      </c:pt>
                      <c:pt idx="23">
                        <c:v>MHMR AUTHORITY OF HARRIS COU</c:v>
                      </c:pt>
                      <c:pt idx="24">
                        <c:v>TEXOMA COMMUNITY CENTER</c:v>
                      </c:pt>
                      <c:pt idx="25">
                        <c:v>PECAN VALLEY CENTERS</c:v>
                      </c:pt>
                      <c:pt idx="26">
                        <c:v>TRI-COUNTY MHMR SERVICES</c:v>
                      </c:pt>
                      <c:pt idx="27">
                        <c:v>DENTON COUNTY MHMR CENTER</c:v>
                      </c:pt>
                      <c:pt idx="28">
                        <c:v>LIFE PATH</c:v>
                      </c:pt>
                      <c:pt idx="29">
                        <c:v>TEXANA COMMUNITY MHMR CENTER</c:v>
                      </c:pt>
                      <c:pt idx="30">
                        <c:v>ACCESS</c:v>
                      </c:pt>
                      <c:pt idx="31">
                        <c:v>WEST TEXAS CENTERS</c:v>
                      </c:pt>
                      <c:pt idx="32">
                        <c:v>BLUEBONNET TRAILS COMMUNITY SERVICES</c:v>
                      </c:pt>
                      <c:pt idx="33">
                        <c:v>HILL COUNTRY COMMUNITY MHDD CENTER</c:v>
                      </c:pt>
                      <c:pt idx="34">
                        <c:v>COASTAL PLAINS COMMUNITY CENTER</c:v>
                      </c:pt>
                      <c:pt idx="35">
                        <c:v>LAKES REGIONAL MHMR CENTER</c:v>
                      </c:pt>
                      <c:pt idx="36">
                        <c:v>BORDER REGION BEHAVIORAL HEALTH CENTER</c:v>
                      </c:pt>
                      <c:pt idx="37">
                        <c:v>CAMINO REAL COMMUNITY SERVICES</c:v>
                      </c:pt>
                    </c:strCache>
                  </c:strRef>
                </c:cat>
                <c:val>
                  <c:numRef>
                    <c:extLst>
                      <c:ext uri="{02D57815-91ED-43cb-92C2-25804820EDAC}">
                        <c15:formulaRef>
                          <c15:sqref>'AB.Hosp 7 Day FTF Flw Up Encr'!#REF!</c15:sqref>
                        </c15:formulaRef>
                      </c:ext>
                    </c:extLst>
                    <c:numCache>
                      <c:formatCode>General</c:formatCode>
                      <c:ptCount val="1"/>
                      <c:pt idx="0">
                        <c:v>1</c:v>
                      </c:pt>
                    </c:numCache>
                  </c:numRef>
                </c:val>
                <c:extLst>
                  <c:ext xmlns:c16="http://schemas.microsoft.com/office/drawing/2014/chart" uri="{C3380CC4-5D6E-409C-BE32-E72D297353CC}">
                    <c16:uniqueId val="{00000003-BD06-46D1-B985-DBD32B937680}"/>
                  </c:ext>
                </c:extLst>
              </c15:ser>
            </c15:filteredBarSeries>
          </c:ext>
        </c:extLst>
      </c:barChart>
      <c:catAx>
        <c:axId val="3045185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04518168"/>
        <c:crosses val="autoZero"/>
        <c:auto val="0"/>
        <c:lblAlgn val="ctr"/>
        <c:lblOffset val="100"/>
        <c:noMultiLvlLbl val="0"/>
      </c:catAx>
      <c:valAx>
        <c:axId val="304518168"/>
        <c:scaling>
          <c:orientation val="minMax"/>
        </c:scaling>
        <c:delete val="0"/>
        <c:axPos val="b"/>
        <c:numFmt formatCode="0%" sourceLinked="0"/>
        <c:majorTickMark val="out"/>
        <c:minorTickMark val="none"/>
        <c:tickLblPos val="nextTo"/>
        <c:spPr>
          <a:ln/>
        </c:spPr>
        <c:crossAx val="304518560"/>
        <c:crosses val="autoZero"/>
        <c:crossBetween val="between"/>
      </c:valAx>
      <c:spPr>
        <a:effectLst>
          <a:outerShdw blurRad="50800" dist="50800" dir="5400000" sx="4000" sy="4000" algn="ctr" rotWithShape="0">
            <a:srgbClr val="000000">
              <a:alpha val="43137"/>
            </a:srgbClr>
          </a:outerShdw>
        </a:effectLst>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Access to Crisis Response Services % (&gt;=52.2%)</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'P.Access to Crisis Res Serv'!$A$3:$A$41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'P.Access to Crisis Res Serv'!$B$3:$B$41</c:f>
              <c:numCache>
                <c:formatCode>0.0%</c:formatCode>
                <c:ptCount val="39"/>
                <c:pt idx="0">
                  <c:v>0</c:v>
                </c:pt>
                <c:pt idx="1">
                  <c:v>0.52287581699346397</c:v>
                </c:pt>
                <c:pt idx="2">
                  <c:v>0.72549019607843102</c:v>
                </c:pt>
                <c:pt idx="3">
                  <c:v>0.54472843450479203</c:v>
                </c:pt>
                <c:pt idx="4">
                  <c:v>0</c:v>
                </c:pt>
                <c:pt idx="5">
                  <c:v>0.69660194174757295</c:v>
                </c:pt>
                <c:pt idx="7">
                  <c:v>0</c:v>
                </c:pt>
                <c:pt idx="8">
                  <c:v>0.680851063829787</c:v>
                </c:pt>
                <c:pt idx="9">
                  <c:v>0.76275862068965505</c:v>
                </c:pt>
                <c:pt idx="10">
                  <c:v>0</c:v>
                </c:pt>
                <c:pt idx="11">
                  <c:v>0.54329123192385098</c:v>
                </c:pt>
                <c:pt idx="12">
                  <c:v>0.85780765253360902</c:v>
                </c:pt>
                <c:pt idx="13">
                  <c:v>0</c:v>
                </c:pt>
                <c:pt idx="14">
                  <c:v>0</c:v>
                </c:pt>
                <c:pt idx="15">
                  <c:v>0.76</c:v>
                </c:pt>
                <c:pt idx="16">
                  <c:v>0.69047619047619102</c:v>
                </c:pt>
                <c:pt idx="17">
                  <c:v>0</c:v>
                </c:pt>
                <c:pt idx="18">
                  <c:v>0</c:v>
                </c:pt>
                <c:pt idx="19">
                  <c:v>0</c:v>
                </c:pt>
                <c:pt idx="20">
                  <c:v>0.60647571606475703</c:v>
                </c:pt>
                <c:pt idx="21">
                  <c:v>0</c:v>
                </c:pt>
                <c:pt idx="22">
                  <c:v>0</c:v>
                </c:pt>
                <c:pt idx="23">
                  <c:v>0</c:v>
                </c:pt>
                <c:pt idx="24">
                  <c:v>0.88012139605462802</c:v>
                </c:pt>
                <c:pt idx="25">
                  <c:v>0.52469135802469102</c:v>
                </c:pt>
                <c:pt idx="26">
                  <c:v>0</c:v>
                </c:pt>
                <c:pt idx="27">
                  <c:v>0</c:v>
                </c:pt>
                <c:pt idx="28">
                  <c:v>0</c:v>
                </c:pt>
                <c:pt idx="29">
                  <c:v>0</c:v>
                </c:pt>
                <c:pt idx="30">
                  <c:v>0.61930883159627004</c:v>
                </c:pt>
                <c:pt idx="31">
                  <c:v>0.64935064935064901</c:v>
                </c:pt>
                <c:pt idx="32">
                  <c:v>0.92210321324245403</c:v>
                </c:pt>
                <c:pt idx="33">
                  <c:v>0.54751415984896201</c:v>
                </c:pt>
                <c:pt idx="34">
                  <c:v>0</c:v>
                </c:pt>
                <c:pt idx="35">
                  <c:v>0</c:v>
                </c:pt>
                <c:pt idx="36">
                  <c:v>0</c:v>
                </c:pt>
                <c:pt idx="37">
                  <c:v>0</c:v>
                </c:pt>
                <c:pt idx="38">
                  <c:v>0</c:v>
                </c:pt>
              </c:numCache>
            </c:numRef>
          </c:val>
          <c:extLst>
            <c:ext xmlns:c16="http://schemas.microsoft.com/office/drawing/2014/chart" uri="{C3380CC4-5D6E-409C-BE32-E72D297353CC}">
              <c16:uniqueId val="{00000000-F1DB-4021-B4B1-B08674E962DD}"/>
            </c:ext>
          </c:extLst>
        </c:ser>
        <c:ser>
          <c:idx val="1"/>
          <c:order val="1"/>
          <c:spPr>
            <a:solidFill>
              <a:schemeClr val="accent2">
                <a:lumMod val="60000"/>
                <a:lumOff val="40000"/>
              </a:schemeClr>
            </a:solidFill>
          </c:spPr>
          <c:invertIfNegative val="0"/>
          <c:dLbls>
            <c:spPr>
              <a:noFill/>
              <a:ln>
                <a:noFill/>
              </a:ln>
              <a:effectLst/>
            </c:spPr>
            <c:txPr>
              <a:bodyPr/>
              <a:lstStyle/>
              <a:p>
                <a:pPr>
                  <a:defRPr sz="8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'P.Access to Crisis Res Serv'!$A$3:$A$41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'P.Access to Crisis Res Serv'!#REF!</c:f>
              <c:numCache>
                <c:formatCode>General</c:formatCode>
                <c:ptCount val="1"/>
                <c:pt idx="0">
                  <c:v>1</c:v>
                </c:pt>
              </c:numCache>
            </c:numRef>
          </c:val>
          <c:extLst>
            <c:ext xmlns:c16="http://schemas.microsoft.com/office/drawing/2014/chart" uri="{C3380CC4-5D6E-409C-BE32-E72D297353CC}">
              <c16:uniqueId val="{00000001-F1DB-4021-B4B1-B08674E962DD}"/>
            </c:ext>
          </c:extLst>
        </c:ser>
        <c:dLbls>
          <c:showLegendKey val="0"/>
          <c:showVal val="1"/>
          <c:showCatName val="0"/>
          <c:showSerName val="0"/>
          <c:showPercent val="0"/>
          <c:showBubbleSize val="0"/>
        </c:dLbls>
        <c:gapWidth val="50"/>
        <c:overlap val="86"/>
        <c:axId val="429852464"/>
        <c:axId val="429852856"/>
      </c:barChart>
      <c:catAx>
        <c:axId val="42985246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9852856"/>
        <c:crosses val="autoZero"/>
        <c:auto val="0"/>
        <c:lblAlgn val="ctr"/>
        <c:lblOffset val="100"/>
        <c:noMultiLvlLbl val="0"/>
      </c:catAx>
      <c:valAx>
        <c:axId val="429852856"/>
        <c:scaling>
          <c:orientation val="minMax"/>
        </c:scaling>
        <c:delete val="1"/>
        <c:axPos val="b"/>
        <c:numFmt formatCode="#,##0%" sourceLinked="0"/>
        <c:majorTickMark val="out"/>
        <c:minorTickMark val="none"/>
        <c:tickLblPos val="nextTo"/>
        <c:crossAx val="42985246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Jail Diversion % (&lt;=10.46%)</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c:spPr>
          <c:invertIfNegative val="0"/>
          <c:dLbls>
            <c:dLbl>
              <c:idx val="35"/>
              <c:numFmt formatCode="0.00%" sourceLinked="0"/>
              <c:spPr/>
              <c:txPr>
                <a:bodyPr/>
                <a:lstStyle/>
                <a:p>
                  <a:pPr>
                    <a:defRPr sz="800"/>
                  </a:pPr>
                  <a:endParaRPr lang="en-US"/>
                </a:p>
              </c:txPr>
              <c:showLegendKey val="0"/>
              <c:showVal val="1"/>
              <c:showCatName val="0"/>
              <c:showSerName val="0"/>
              <c:showPercent val="0"/>
              <c:showBubbleSize val="0"/>
              <c:extLst>
                <c:ext xmlns:c16="http://schemas.microsoft.com/office/drawing/2014/chart" uri="{C3380CC4-5D6E-409C-BE32-E72D297353CC}">
                  <c16:uniqueId val="{00000000-3B24-44B7-8B67-59301DD252CC}"/>
                </c:ext>
              </c:extLst>
            </c:dLbl>
            <c:numFmt formatCode="0.00%" sourceLinked="0"/>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'Q.Jail Diversion'!$A$3:$A$41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'Q.Jail Diversion'!$B$3:$B$41</c:f>
              <c:numCache>
                <c:formatCode>0.00%</c:formatCode>
                <c:ptCount val="39"/>
                <c:pt idx="0">
                  <c:v>0</c:v>
                </c:pt>
                <c:pt idx="1">
                  <c:v>5.4888223552894203E-2</c:v>
                </c:pt>
                <c:pt idx="2">
                  <c:v>8.5282541640962398E-2</c:v>
                </c:pt>
                <c:pt idx="3">
                  <c:v>4.1866790009250698E-2</c:v>
                </c:pt>
                <c:pt idx="4">
                  <c:v>5.4743960208432002E-2</c:v>
                </c:pt>
                <c:pt idx="5">
                  <c:v>0</c:v>
                </c:pt>
                <c:pt idx="6">
                  <c:v>0</c:v>
                </c:pt>
                <c:pt idx="7">
                  <c:v>7.9255673314804098E-2</c:v>
                </c:pt>
                <c:pt idx="8">
                  <c:v>8.0284924777402497E-2</c:v>
                </c:pt>
                <c:pt idx="9">
                  <c:v>4.0613450659962302E-2</c:v>
                </c:pt>
                <c:pt idx="10">
                  <c:v>0</c:v>
                </c:pt>
                <c:pt idx="11">
                  <c:v>8.4377406931964105E-2</c:v>
                </c:pt>
                <c:pt idx="12">
                  <c:v>0</c:v>
                </c:pt>
                <c:pt idx="13">
                  <c:v>4.6718418042163798E-2</c:v>
                </c:pt>
                <c:pt idx="14">
                  <c:v>0</c:v>
                </c:pt>
                <c:pt idx="15">
                  <c:v>4.7401730876605298E-2</c:v>
                </c:pt>
                <c:pt idx="16">
                  <c:v>6.1016826003824097E-2</c:v>
                </c:pt>
                <c:pt idx="17">
                  <c:v>6.1442172073342703E-2</c:v>
                </c:pt>
                <c:pt idx="18">
                  <c:v>5.2049234135667401E-2</c:v>
                </c:pt>
                <c:pt idx="19">
                  <c:v>0</c:v>
                </c:pt>
                <c:pt idx="20">
                  <c:v>0</c:v>
                </c:pt>
                <c:pt idx="21">
                  <c:v>0.103165296052632</c:v>
                </c:pt>
                <c:pt idx="22">
                  <c:v>6.3341563786008206E-2</c:v>
                </c:pt>
                <c:pt idx="23">
                  <c:v>0</c:v>
                </c:pt>
                <c:pt idx="24">
                  <c:v>6.1350340327389299E-2</c:v>
                </c:pt>
                <c:pt idx="25">
                  <c:v>6.7588604286461101E-2</c:v>
                </c:pt>
                <c:pt idx="26">
                  <c:v>6.5040586797065994E-2</c:v>
                </c:pt>
                <c:pt idx="27">
                  <c:v>4.5777777777777799E-2</c:v>
                </c:pt>
                <c:pt idx="28">
                  <c:v>5.2819125683060103E-2</c:v>
                </c:pt>
                <c:pt idx="29">
                  <c:v>0</c:v>
                </c:pt>
                <c:pt idx="30">
                  <c:v>6.17614678899083E-2</c:v>
                </c:pt>
                <c:pt idx="31">
                  <c:v>0</c:v>
                </c:pt>
                <c:pt idx="32">
                  <c:v>0</c:v>
                </c:pt>
                <c:pt idx="33">
                  <c:v>5.5619031493396601E-2</c:v>
                </c:pt>
                <c:pt idx="34">
                  <c:v>4.1227747084100701E-2</c:v>
                </c:pt>
                <c:pt idx="35">
                  <c:v>8.8527874015748007E-2</c:v>
                </c:pt>
                <c:pt idx="36">
                  <c:v>0</c:v>
                </c:pt>
                <c:pt idx="37">
                  <c:v>7.13335940555338E-2</c:v>
                </c:pt>
                <c:pt idx="38">
                  <c:v>9.2627842866988302E-2</c:v>
                </c:pt>
              </c:numCache>
            </c:numRef>
          </c:val>
          <c:extLst>
            <c:ext xmlns:c16="http://schemas.microsoft.com/office/drawing/2014/chart" uri="{C3380CC4-5D6E-409C-BE32-E72D297353CC}">
              <c16:uniqueId val="{00000001-F9BC-4002-A5F1-7AEE9224CCCD}"/>
            </c:ext>
          </c:extLst>
        </c:ser>
        <c:ser>
          <c:idx val="1"/>
          <c:order val="1"/>
          <c:spPr>
            <a:solidFill>
              <a:srgbClr val="FB9593"/>
            </a:solidFill>
          </c:spPr>
          <c:invertIfNegative val="0"/>
          <c:dPt>
            <c:idx val="36"/>
            <c:invertIfNegative val="0"/>
            <c:bubble3D val="0"/>
            <c:extLst>
              <c:ext xmlns:c16="http://schemas.microsoft.com/office/drawing/2014/chart" uri="{C3380CC4-5D6E-409C-BE32-E72D297353CC}">
                <c16:uniqueId val="{00000002-F9BC-4002-A5F1-7AEE9224CCCD}"/>
              </c:ext>
            </c:extLst>
          </c:dPt>
          <c:dPt>
            <c:idx val="37"/>
            <c:invertIfNegative val="0"/>
            <c:bubble3D val="0"/>
            <c:extLst>
              <c:ext xmlns:c16="http://schemas.microsoft.com/office/drawing/2014/chart" uri="{C3380CC4-5D6E-409C-BE32-E72D297353CC}">
                <c16:uniqueId val="{00000003-F9BC-4002-A5F1-7AEE9224CCCD}"/>
              </c:ext>
            </c:extLst>
          </c:dPt>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'Q.Jail Diversion'!$A$3:$A$41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'Q.Jail Diversion'!#REF!</c:f>
              <c:numCache>
                <c:formatCode>General</c:formatCode>
                <c:ptCount val="1"/>
                <c:pt idx="0">
                  <c:v>1</c:v>
                </c:pt>
              </c:numCache>
            </c:numRef>
          </c:val>
          <c:extLst>
            <c:ext xmlns:c16="http://schemas.microsoft.com/office/drawing/2014/chart" uri="{C3380CC4-5D6E-409C-BE32-E72D297353CC}">
              <c16:uniqueId val="{00000004-F9BC-4002-A5F1-7AEE9224CCCD}"/>
            </c:ext>
          </c:extLst>
        </c:ser>
        <c:dLbls>
          <c:showLegendKey val="0"/>
          <c:showVal val="1"/>
          <c:showCatName val="0"/>
          <c:showSerName val="0"/>
          <c:showPercent val="0"/>
          <c:showBubbleSize val="0"/>
        </c:dLbls>
        <c:gapWidth val="0"/>
        <c:overlap val="11"/>
        <c:axId val="428942912"/>
        <c:axId val="428943304"/>
      </c:barChart>
      <c:catAx>
        <c:axId val="42894291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8943304"/>
        <c:crosses val="autoZero"/>
        <c:auto val="0"/>
        <c:lblAlgn val="ctr"/>
        <c:lblOffset val="100"/>
        <c:noMultiLvlLbl val="0"/>
      </c:catAx>
      <c:valAx>
        <c:axId val="428943304"/>
        <c:scaling>
          <c:orientation val="minMax"/>
        </c:scaling>
        <c:delete val="1"/>
        <c:axPos val="b"/>
        <c:numFmt formatCode="#,##0%" sourceLinked="0"/>
        <c:majorTickMark val="out"/>
        <c:minorTickMark val="none"/>
        <c:tickLblPos val="nextTo"/>
        <c:crossAx val="42894291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Juvenile Justice Avoidance % (&gt;=95%)</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'R.Juve Justice Avoidance'!$A$3:$A$41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'R.Juve Justice Avoidance'!$B$3:$B$41</c:f>
              <c:numCache>
                <c:formatCode>0.00%</c:formatCode>
                <c:ptCount val="39"/>
                <c:pt idx="0">
                  <c:v>1</c:v>
                </c:pt>
                <c:pt idx="1">
                  <c:v>0.993174061433447</c:v>
                </c:pt>
                <c:pt idx="2">
                  <c:v>0.99759036144578295</c:v>
                </c:pt>
                <c:pt idx="3">
                  <c:v>0.993311036789298</c:v>
                </c:pt>
                <c:pt idx="4">
                  <c:v>0.998252766453116</c:v>
                </c:pt>
                <c:pt idx="5">
                  <c:v>1</c:v>
                </c:pt>
                <c:pt idx="6">
                  <c:v>1</c:v>
                </c:pt>
                <c:pt idx="7">
                  <c:v>0.996891413870726</c:v>
                </c:pt>
                <c:pt idx="8">
                  <c:v>0.99855491329479795</c:v>
                </c:pt>
                <c:pt idx="9">
                  <c:v>0.97979797979798</c:v>
                </c:pt>
                <c:pt idx="10">
                  <c:v>0.99644128113879005</c:v>
                </c:pt>
                <c:pt idx="11">
                  <c:v>0.99868282402528996</c:v>
                </c:pt>
                <c:pt idx="12">
                  <c:v>0.99845201238390102</c:v>
                </c:pt>
                <c:pt idx="13">
                  <c:v>0.988913525498891</c:v>
                </c:pt>
                <c:pt idx="14">
                  <c:v>0.98501872659176004</c:v>
                </c:pt>
                <c:pt idx="15">
                  <c:v>0.980582524271845</c:v>
                </c:pt>
                <c:pt idx="16">
                  <c:v>0.99541284403669705</c:v>
                </c:pt>
                <c:pt idx="17">
                  <c:v>0.99676375404530804</c:v>
                </c:pt>
                <c:pt idx="18">
                  <c:v>0.99504950495049505</c:v>
                </c:pt>
                <c:pt idx="19">
                  <c:v>0.98370927318295698</c:v>
                </c:pt>
                <c:pt idx="20">
                  <c:v>0.99734042553191504</c:v>
                </c:pt>
                <c:pt idx="21">
                  <c:v>0.991433021806854</c:v>
                </c:pt>
                <c:pt idx="22">
                  <c:v>0.98489425981873102</c:v>
                </c:pt>
                <c:pt idx="23">
                  <c:v>0.99672131147540999</c:v>
                </c:pt>
                <c:pt idx="24">
                  <c:v>0.99361948955916501</c:v>
                </c:pt>
                <c:pt idx="25">
                  <c:v>0.99141630901287603</c:v>
                </c:pt>
                <c:pt idx="26">
                  <c:v>0.99488926746166995</c:v>
                </c:pt>
                <c:pt idx="27">
                  <c:v>0.99843627834245496</c:v>
                </c:pt>
                <c:pt idx="28">
                  <c:v>0.993506493506494</c:v>
                </c:pt>
                <c:pt idx="29">
                  <c:v>0.99113475177304999</c:v>
                </c:pt>
                <c:pt idx="30">
                  <c:v>0.99465811965812001</c:v>
                </c:pt>
                <c:pt idx="31">
                  <c:v>1</c:v>
                </c:pt>
                <c:pt idx="32">
                  <c:v>0.99747474747474796</c:v>
                </c:pt>
                <c:pt idx="33">
                  <c:v>0.99467376830892096</c:v>
                </c:pt>
                <c:pt idx="34">
                  <c:v>0.99493029150823797</c:v>
                </c:pt>
                <c:pt idx="35">
                  <c:v>0.99260355029585801</c:v>
                </c:pt>
                <c:pt idx="36">
                  <c:v>1</c:v>
                </c:pt>
                <c:pt idx="37">
                  <c:v>0.99458581483486697</c:v>
                </c:pt>
                <c:pt idx="38">
                  <c:v>0.995857497928749</c:v>
                </c:pt>
              </c:numCache>
            </c:numRef>
          </c:val>
          <c:extLst>
            <c:ext xmlns:c16="http://schemas.microsoft.com/office/drawing/2014/chart" uri="{C3380CC4-5D6E-409C-BE32-E72D297353CC}">
              <c16:uniqueId val="{00000000-BF6C-4BCB-A4B8-77045EFE21A2}"/>
            </c:ext>
          </c:extLst>
        </c:ser>
        <c:dLbls>
          <c:showLegendKey val="0"/>
          <c:showVal val="1"/>
          <c:showCatName val="0"/>
          <c:showSerName val="0"/>
          <c:showPercent val="0"/>
          <c:showBubbleSize val="0"/>
        </c:dLbls>
        <c:gapWidth val="70"/>
        <c:overlap val="11"/>
        <c:axId val="431091824"/>
        <c:axId val="431092216"/>
      </c:barChart>
      <c:barChart>
        <c:barDir val="bar"/>
        <c:grouping val="clustered"/>
        <c:varyColors val="0"/>
        <c:ser>
          <c:idx val="1"/>
          <c:order val="1"/>
          <c:invertIfNegative val="0"/>
          <c:dPt>
            <c:idx val="0"/>
            <c:invertIfNegative val="0"/>
            <c:bubble3D val="0"/>
            <c:spPr>
              <a:solidFill>
                <a:schemeClr val="accent2">
                  <a:lumMod val="60000"/>
                  <a:lumOff val="40000"/>
                </a:schemeClr>
              </a:solidFill>
            </c:spPr>
            <c:extLst>
              <c:ext xmlns:c16="http://schemas.microsoft.com/office/drawing/2014/chart" uri="{C3380CC4-5D6E-409C-BE32-E72D297353CC}">
                <c16:uniqueId val="{00000002-BF6C-4BCB-A4B8-77045EFE21A2}"/>
              </c:ext>
            </c:extLst>
          </c:dPt>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'R.Juve Justice Avoidance'!$A$3:$A$41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'R.Juve Justice Avoidance'!#REF!</c:f>
              <c:numCache>
                <c:formatCode>General</c:formatCode>
                <c:ptCount val="1"/>
                <c:pt idx="0">
                  <c:v>1</c:v>
                </c:pt>
              </c:numCache>
            </c:numRef>
          </c:val>
          <c:extLst>
            <c:ext xmlns:c16="http://schemas.microsoft.com/office/drawing/2014/chart" uri="{C3380CC4-5D6E-409C-BE32-E72D297353CC}">
              <c16:uniqueId val="{00000003-BF6C-4BCB-A4B8-77045EFE21A2}"/>
            </c:ext>
          </c:extLst>
        </c:ser>
        <c:dLbls>
          <c:showLegendKey val="0"/>
          <c:showVal val="0"/>
          <c:showCatName val="0"/>
          <c:showSerName val="0"/>
          <c:showPercent val="0"/>
          <c:showBubbleSize val="0"/>
        </c:dLbls>
        <c:gapWidth val="30"/>
        <c:overlap val="-20"/>
        <c:axId val="431093000"/>
        <c:axId val="431092608"/>
      </c:barChart>
      <c:catAx>
        <c:axId val="43109182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31092216"/>
        <c:crosses val="autoZero"/>
        <c:auto val="0"/>
        <c:lblAlgn val="ctr"/>
        <c:lblOffset val="100"/>
        <c:noMultiLvlLbl val="0"/>
      </c:catAx>
      <c:valAx>
        <c:axId val="431092216"/>
        <c:scaling>
          <c:orientation val="minMax"/>
        </c:scaling>
        <c:delete val="1"/>
        <c:axPos val="b"/>
        <c:numFmt formatCode="#,##0%" sourceLinked="0"/>
        <c:majorTickMark val="out"/>
        <c:minorTickMark val="none"/>
        <c:tickLblPos val="nextTo"/>
        <c:crossAx val="431091824"/>
        <c:crosses val="autoZero"/>
        <c:crossBetween val="between"/>
      </c:valAx>
      <c:valAx>
        <c:axId val="431092608"/>
        <c:scaling>
          <c:orientation val="minMax"/>
        </c:scaling>
        <c:delete val="1"/>
        <c:axPos val="t"/>
        <c:numFmt formatCode="General" sourceLinked="1"/>
        <c:majorTickMark val="out"/>
        <c:minorTickMark val="none"/>
        <c:tickLblPos val="nextTo"/>
        <c:crossAx val="431093000"/>
        <c:crosses val="max"/>
        <c:crossBetween val="between"/>
      </c:valAx>
      <c:catAx>
        <c:axId val="431093000"/>
        <c:scaling>
          <c:orientation val="minMax"/>
        </c:scaling>
        <c:delete val="1"/>
        <c:axPos val="l"/>
        <c:numFmt formatCode="General" sourceLinked="1"/>
        <c:majorTickMark val="out"/>
        <c:minorTickMark val="none"/>
        <c:tickLblPos val="nextTo"/>
        <c:crossAx val="431092608"/>
        <c:crosses val="autoZero"/>
        <c:auto val="1"/>
        <c:lblAlgn val="ctr"/>
        <c:lblOffset val="100"/>
        <c:noMultiLvlLbl val="0"/>
      </c:cat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Improvement Measure Child % (&gt;=25%)</a:t>
            </a:r>
          </a:p>
        </c:rich>
      </c:tx>
      <c:overlay val="0"/>
      <c:spPr>
        <a:noFill/>
        <a:ln w="25400">
          <a:noFill/>
        </a:ln>
      </c:spPr>
    </c:title>
    <c:autoTitleDeleted val="0"/>
    <c:plotArea>
      <c:layout/>
      <c:barChart>
        <c:barDir val="bar"/>
        <c:grouping val="clustered"/>
        <c:varyColors val="0"/>
        <c:ser>
          <c:idx val="1"/>
          <c:order val="1"/>
          <c:spPr>
            <a:solidFill>
              <a:srgbClr val="FB9593"/>
            </a:solidFill>
          </c:spPr>
          <c:invertIfNegative val="0"/>
          <c:dLbls>
            <c:spPr>
              <a:noFill/>
              <a:ln>
                <a:noFill/>
              </a:ln>
              <a:effectLst/>
            </c:spPr>
            <c:txPr>
              <a:bodyPr wrap="square" lIns="38100" tIns="19050" rIns="38100" bIns="19050" anchor="ctr">
                <a:spAutoFit/>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'S.Improvement Measure Child'!$A$3:$A$41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'S.Improvement Measure Child'!#REF!</c:f>
              <c:numCache>
                <c:formatCode>General</c:formatCode>
                <c:ptCount val="1"/>
                <c:pt idx="0">
                  <c:v>1</c:v>
                </c:pt>
              </c:numCache>
            </c:numRef>
          </c:val>
          <c:extLst>
            <c:ext xmlns:c16="http://schemas.microsoft.com/office/drawing/2014/chart" uri="{C3380CC4-5D6E-409C-BE32-E72D297353CC}">
              <c16:uniqueId val="{00000001-225C-48E4-8356-B5713E98B015}"/>
            </c:ext>
          </c:extLst>
        </c:ser>
        <c:dLbls>
          <c:showLegendKey val="0"/>
          <c:showVal val="1"/>
          <c:showCatName val="0"/>
          <c:showSerName val="0"/>
          <c:showPercent val="0"/>
          <c:showBubbleSize val="0"/>
        </c:dLbls>
        <c:gapWidth val="30"/>
        <c:overlap val="30"/>
        <c:axId val="431095744"/>
        <c:axId val="431096136"/>
      </c:barChart>
      <c:barChart>
        <c:barDir val="bar"/>
        <c:grouping val="clustered"/>
        <c:varyColors val="0"/>
        <c:ser>
          <c:idx val="0"/>
          <c:order val="0"/>
          <c:spPr>
            <a:solidFill>
              <a:schemeClr val="accent1">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'S.Improvement Measure Child'!$A$3:$A$41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'S.Improvement Measure Child'!$B$3:$B$41</c:f>
              <c:numCache>
                <c:formatCode>0.00%</c:formatCode>
                <c:ptCount val="39"/>
                <c:pt idx="0">
                  <c:v>0.54400000000000004</c:v>
                </c:pt>
                <c:pt idx="1">
                  <c:v>0.4</c:v>
                </c:pt>
                <c:pt idx="2">
                  <c:v>0.499</c:v>
                </c:pt>
                <c:pt idx="3">
                  <c:v>0.56899999999999995</c:v>
                </c:pt>
                <c:pt idx="4">
                  <c:v>0.58099999999999996</c:v>
                </c:pt>
                <c:pt idx="5">
                  <c:v>0.29299999999999998</c:v>
                </c:pt>
                <c:pt idx="6">
                  <c:v>0.39600000000000002</c:v>
                </c:pt>
                <c:pt idx="7">
                  <c:v>0.439</c:v>
                </c:pt>
                <c:pt idx="8">
                  <c:v>0.56599999999999995</c:v>
                </c:pt>
                <c:pt idx="9">
                  <c:v>0.41399999999999998</c:v>
                </c:pt>
                <c:pt idx="10">
                  <c:v>0.60499999999999998</c:v>
                </c:pt>
                <c:pt idx="11">
                  <c:v>0.48</c:v>
                </c:pt>
                <c:pt idx="12">
                  <c:v>0.55100000000000005</c:v>
                </c:pt>
                <c:pt idx="13">
                  <c:v>0.40500000000000003</c:v>
                </c:pt>
                <c:pt idx="14">
                  <c:v>0.48099999999999998</c:v>
                </c:pt>
                <c:pt idx="15">
                  <c:v>0.374</c:v>
                </c:pt>
                <c:pt idx="16">
                  <c:v>0.61699999999999999</c:v>
                </c:pt>
                <c:pt idx="17">
                  <c:v>0.65</c:v>
                </c:pt>
                <c:pt idx="18">
                  <c:v>0.35199999999999998</c:v>
                </c:pt>
                <c:pt idx="19">
                  <c:v>0.432</c:v>
                </c:pt>
                <c:pt idx="20">
                  <c:v>0.41799999999999998</c:v>
                </c:pt>
                <c:pt idx="21">
                  <c:v>0.51200000000000001</c:v>
                </c:pt>
                <c:pt idx="22">
                  <c:v>0.38400000000000001</c:v>
                </c:pt>
                <c:pt idx="23">
                  <c:v>0.47799999999999998</c:v>
                </c:pt>
                <c:pt idx="24">
                  <c:v>0.43099999999999999</c:v>
                </c:pt>
                <c:pt idx="25">
                  <c:v>0.432</c:v>
                </c:pt>
                <c:pt idx="26">
                  <c:v>0.48899999999999999</c:v>
                </c:pt>
                <c:pt idx="27">
                  <c:v>0.41099999999999998</c:v>
                </c:pt>
                <c:pt idx="28">
                  <c:v>0.66700000000000004</c:v>
                </c:pt>
                <c:pt idx="29">
                  <c:v>0.52</c:v>
                </c:pt>
                <c:pt idx="30">
                  <c:v>0.48699999999999999</c:v>
                </c:pt>
                <c:pt idx="31">
                  <c:v>0.254</c:v>
                </c:pt>
                <c:pt idx="32">
                  <c:v>0.65400000000000003</c:v>
                </c:pt>
                <c:pt idx="33">
                  <c:v>0.502</c:v>
                </c:pt>
                <c:pt idx="34">
                  <c:v>0.61699999999999999</c:v>
                </c:pt>
                <c:pt idx="35">
                  <c:v>0.49299999999999999</c:v>
                </c:pt>
                <c:pt idx="36">
                  <c:v>0.55700000000000005</c:v>
                </c:pt>
                <c:pt idx="37">
                  <c:v>0.41499999999999998</c:v>
                </c:pt>
                <c:pt idx="38">
                  <c:v>0.46100000000000002</c:v>
                </c:pt>
              </c:numCache>
            </c:numRef>
          </c:val>
          <c:extLst>
            <c:ext xmlns:c16="http://schemas.microsoft.com/office/drawing/2014/chart" uri="{C3380CC4-5D6E-409C-BE32-E72D297353CC}">
              <c16:uniqueId val="{00000000-225C-48E4-8356-B5713E98B015}"/>
            </c:ext>
          </c:extLst>
        </c:ser>
        <c:dLbls>
          <c:showLegendKey val="0"/>
          <c:showVal val="0"/>
          <c:showCatName val="0"/>
          <c:showSerName val="0"/>
          <c:showPercent val="0"/>
          <c:showBubbleSize val="0"/>
        </c:dLbls>
        <c:gapWidth val="30"/>
        <c:overlap val="30"/>
        <c:axId val="431096920"/>
        <c:axId val="431096528"/>
      </c:barChart>
      <c:catAx>
        <c:axId val="43109574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31096136"/>
        <c:crosses val="autoZero"/>
        <c:auto val="0"/>
        <c:lblAlgn val="ctr"/>
        <c:lblOffset val="100"/>
        <c:noMultiLvlLbl val="0"/>
      </c:catAx>
      <c:valAx>
        <c:axId val="431096136"/>
        <c:scaling>
          <c:orientation val="minMax"/>
        </c:scaling>
        <c:delete val="1"/>
        <c:axPos val="b"/>
        <c:numFmt formatCode="#,##0%" sourceLinked="0"/>
        <c:majorTickMark val="out"/>
        <c:minorTickMark val="none"/>
        <c:tickLblPos val="nextTo"/>
        <c:crossAx val="431095744"/>
        <c:crosses val="autoZero"/>
        <c:crossBetween val="between"/>
      </c:valAx>
      <c:valAx>
        <c:axId val="431096528"/>
        <c:scaling>
          <c:orientation val="minMax"/>
        </c:scaling>
        <c:delete val="0"/>
        <c:axPos val="t"/>
        <c:numFmt formatCode="0.00%" sourceLinked="1"/>
        <c:majorTickMark val="none"/>
        <c:minorTickMark val="none"/>
        <c:tickLblPos val="none"/>
        <c:crossAx val="431096920"/>
        <c:crosses val="max"/>
        <c:crossBetween val="between"/>
      </c:valAx>
      <c:catAx>
        <c:axId val="431096920"/>
        <c:scaling>
          <c:orientation val="minMax"/>
        </c:scaling>
        <c:delete val="1"/>
        <c:axPos val="l"/>
        <c:numFmt formatCode="General" sourceLinked="1"/>
        <c:majorTickMark val="out"/>
        <c:minorTickMark val="none"/>
        <c:tickLblPos val="nextTo"/>
        <c:crossAx val="431096528"/>
        <c:crosses val="autoZero"/>
        <c:auto val="1"/>
        <c:lblAlgn val="ctr"/>
        <c:lblOffset val="100"/>
        <c:noMultiLvlLbl val="0"/>
      </c:cat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Child</a:t>
            </a:r>
            <a:r>
              <a:rPr lang="en-US" baseline="0"/>
              <a:t> and Youth Monthly Service Provision</a:t>
            </a:r>
            <a:r>
              <a:rPr lang="en-US"/>
              <a:t> % (&gt;=65%)</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'T.ChildMonthlyService Provision'!$A$3:$A$41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'T.ChildMonthlyService Provision'!$B$3:$B$41</c:f>
              <c:numCache>
                <c:formatCode>0.0%</c:formatCode>
                <c:ptCount val="39"/>
                <c:pt idx="0">
                  <c:v>0.75785953177257503</c:v>
                </c:pt>
                <c:pt idx="1">
                  <c:v>0.71707670043415295</c:v>
                </c:pt>
                <c:pt idx="2">
                  <c:v>0.74501108647450098</c:v>
                </c:pt>
                <c:pt idx="3">
                  <c:v>0</c:v>
                </c:pt>
                <c:pt idx="4">
                  <c:v>0</c:v>
                </c:pt>
                <c:pt idx="5">
                  <c:v>0.72524531668153402</c:v>
                </c:pt>
                <c:pt idx="6">
                  <c:v>0</c:v>
                </c:pt>
                <c:pt idx="7">
                  <c:v>0</c:v>
                </c:pt>
                <c:pt idx="8">
                  <c:v>0</c:v>
                </c:pt>
                <c:pt idx="9">
                  <c:v>0.74302030456852797</c:v>
                </c:pt>
                <c:pt idx="10">
                  <c:v>0.74363992172211402</c:v>
                </c:pt>
                <c:pt idx="11">
                  <c:v>0.75083037452754597</c:v>
                </c:pt>
                <c:pt idx="12">
                  <c:v>0.78493905493404603</c:v>
                </c:pt>
                <c:pt idx="13">
                  <c:v>0.73509286412512198</c:v>
                </c:pt>
                <c:pt idx="14">
                  <c:v>0</c:v>
                </c:pt>
                <c:pt idx="15">
                  <c:v>0.91869918699187003</c:v>
                </c:pt>
                <c:pt idx="16">
                  <c:v>0.79651162790697705</c:v>
                </c:pt>
                <c:pt idx="17">
                  <c:v>0</c:v>
                </c:pt>
                <c:pt idx="18">
                  <c:v>0</c:v>
                </c:pt>
                <c:pt idx="19">
                  <c:v>0.73345935727788303</c:v>
                </c:pt>
                <c:pt idx="20">
                  <c:v>0</c:v>
                </c:pt>
                <c:pt idx="21">
                  <c:v>0</c:v>
                </c:pt>
                <c:pt idx="22">
                  <c:v>0</c:v>
                </c:pt>
                <c:pt idx="23">
                  <c:v>0.73662790697674396</c:v>
                </c:pt>
                <c:pt idx="24">
                  <c:v>0.73151107053184194</c:v>
                </c:pt>
                <c:pt idx="25">
                  <c:v>0.70995670995671001</c:v>
                </c:pt>
                <c:pt idx="26">
                  <c:v>0.77708071936428302</c:v>
                </c:pt>
                <c:pt idx="27">
                  <c:v>0.67424388364476995</c:v>
                </c:pt>
                <c:pt idx="28">
                  <c:v>0</c:v>
                </c:pt>
                <c:pt idx="29">
                  <c:v>0.74161490683229803</c:v>
                </c:pt>
                <c:pt idx="30">
                  <c:v>0</c:v>
                </c:pt>
                <c:pt idx="31">
                  <c:v>0</c:v>
                </c:pt>
                <c:pt idx="32">
                  <c:v>0.66534541336353303</c:v>
                </c:pt>
                <c:pt idx="33">
                  <c:v>0.66425992779783405</c:v>
                </c:pt>
                <c:pt idx="34">
                  <c:v>0</c:v>
                </c:pt>
                <c:pt idx="35">
                  <c:v>0</c:v>
                </c:pt>
                <c:pt idx="36">
                  <c:v>0.65686274509803899</c:v>
                </c:pt>
                <c:pt idx="37">
                  <c:v>0</c:v>
                </c:pt>
                <c:pt idx="38">
                  <c:v>0.84482454593546097</c:v>
                </c:pt>
              </c:numCache>
            </c:numRef>
          </c:val>
          <c:extLst>
            <c:ext xmlns:c16="http://schemas.microsoft.com/office/drawing/2014/chart" uri="{C3380CC4-5D6E-409C-BE32-E72D297353CC}">
              <c16:uniqueId val="{00000000-D6F5-41E8-84DE-15113947415E}"/>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'T.ChildMonthlyService Provision'!$A$3:$A$41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'T.ChildMonthlyService Provision'!#REF!</c:f>
              <c:numCache>
                <c:formatCode>General</c:formatCode>
                <c:ptCount val="1"/>
                <c:pt idx="0">
                  <c:v>1</c:v>
                </c:pt>
              </c:numCache>
            </c:numRef>
          </c:val>
          <c:extLst>
            <c:ext xmlns:c16="http://schemas.microsoft.com/office/drawing/2014/chart" uri="{C3380CC4-5D6E-409C-BE32-E72D297353CC}">
              <c16:uniqueId val="{00000001-D6F5-41E8-84DE-15113947415E}"/>
            </c:ext>
          </c:extLst>
        </c:ser>
        <c:dLbls>
          <c:showLegendKey val="0"/>
          <c:showVal val="1"/>
          <c:showCatName val="0"/>
          <c:showSerName val="0"/>
          <c:showPercent val="0"/>
          <c:showBubbleSize val="0"/>
        </c:dLbls>
        <c:gapWidth val="0"/>
        <c:overlap val="11"/>
        <c:axId val="430760112"/>
        <c:axId val="430760504"/>
      </c:barChart>
      <c:catAx>
        <c:axId val="43076011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30760504"/>
        <c:crosses val="autoZero"/>
        <c:auto val="0"/>
        <c:lblAlgn val="ctr"/>
        <c:lblOffset val="100"/>
        <c:noMultiLvlLbl val="0"/>
      </c:catAx>
      <c:valAx>
        <c:axId val="430760504"/>
        <c:scaling>
          <c:orientation val="minMax"/>
        </c:scaling>
        <c:delete val="1"/>
        <c:axPos val="b"/>
        <c:numFmt formatCode="#,##0%" sourceLinked="0"/>
        <c:majorTickMark val="out"/>
        <c:minorTickMark val="none"/>
        <c:tickLblPos val="nextTo"/>
        <c:crossAx val="43076011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Child</a:t>
            </a:r>
            <a:r>
              <a:rPr lang="en-US" baseline="0"/>
              <a:t> and Youth School %</a:t>
            </a:r>
            <a:r>
              <a:rPr lang="en-US"/>
              <a:t> (&gt;=60%)</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U.School!$A$3:$A$41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U.School!$B$3:$B$41</c:f>
              <c:numCache>
                <c:formatCode>0.00%</c:formatCode>
                <c:ptCount val="39"/>
                <c:pt idx="0">
                  <c:v>0.81299999999999994</c:v>
                </c:pt>
                <c:pt idx="1">
                  <c:v>0.67400000000000004</c:v>
                </c:pt>
                <c:pt idx="2">
                  <c:v>0.73399999999999999</c:v>
                </c:pt>
                <c:pt idx="3">
                  <c:v>0.72499999999999998</c:v>
                </c:pt>
                <c:pt idx="4">
                  <c:v>0.70599999999999996</c:v>
                </c:pt>
                <c:pt idx="5">
                  <c:v>0.73899999999999999</c:v>
                </c:pt>
                <c:pt idx="6">
                  <c:v>0.89200000000000002</c:v>
                </c:pt>
                <c:pt idx="7">
                  <c:v>0.81499999999999995</c:v>
                </c:pt>
                <c:pt idx="8">
                  <c:v>0.66400000000000003</c:v>
                </c:pt>
                <c:pt idx="9">
                  <c:v>0.74099999999999999</c:v>
                </c:pt>
                <c:pt idx="10">
                  <c:v>0.77700000000000002</c:v>
                </c:pt>
                <c:pt idx="11">
                  <c:v>0.71799999999999997</c:v>
                </c:pt>
                <c:pt idx="12">
                  <c:v>0</c:v>
                </c:pt>
                <c:pt idx="13">
                  <c:v>0.72199999999999998</c:v>
                </c:pt>
                <c:pt idx="14">
                  <c:v>0.66400000000000003</c:v>
                </c:pt>
                <c:pt idx="15">
                  <c:v>0.82599999999999996</c:v>
                </c:pt>
                <c:pt idx="16">
                  <c:v>0.78900000000000003</c:v>
                </c:pt>
                <c:pt idx="17">
                  <c:v>0.82199999999999995</c:v>
                </c:pt>
                <c:pt idx="18">
                  <c:v>0</c:v>
                </c:pt>
                <c:pt idx="19">
                  <c:v>0.67500000000000004</c:v>
                </c:pt>
                <c:pt idx="20">
                  <c:v>0.83499999999999996</c:v>
                </c:pt>
                <c:pt idx="21">
                  <c:v>0.81100000000000005</c:v>
                </c:pt>
                <c:pt idx="22">
                  <c:v>0</c:v>
                </c:pt>
                <c:pt idx="23">
                  <c:v>0.73499999999999999</c:v>
                </c:pt>
                <c:pt idx="24">
                  <c:v>0.77</c:v>
                </c:pt>
                <c:pt idx="25">
                  <c:v>0.78400000000000003</c:v>
                </c:pt>
                <c:pt idx="26">
                  <c:v>0.753</c:v>
                </c:pt>
                <c:pt idx="27">
                  <c:v>0.70499999999999996</c:v>
                </c:pt>
                <c:pt idx="28">
                  <c:v>0.76200000000000001</c:v>
                </c:pt>
                <c:pt idx="29">
                  <c:v>0.84899999999999998</c:v>
                </c:pt>
                <c:pt idx="30">
                  <c:v>0.69899999999999995</c:v>
                </c:pt>
                <c:pt idx="31">
                  <c:v>0.81</c:v>
                </c:pt>
                <c:pt idx="32">
                  <c:v>0.81399999999999995</c:v>
                </c:pt>
                <c:pt idx="33">
                  <c:v>0.73</c:v>
                </c:pt>
                <c:pt idx="34">
                  <c:v>0.70399999999999996</c:v>
                </c:pt>
                <c:pt idx="35">
                  <c:v>0.623</c:v>
                </c:pt>
                <c:pt idx="36">
                  <c:v>0.77300000000000002</c:v>
                </c:pt>
                <c:pt idx="37">
                  <c:v>0.875</c:v>
                </c:pt>
                <c:pt idx="38">
                  <c:v>0.73699999999999999</c:v>
                </c:pt>
              </c:numCache>
            </c:numRef>
          </c:val>
          <c:extLst>
            <c:ext xmlns:c16="http://schemas.microsoft.com/office/drawing/2014/chart" uri="{C3380CC4-5D6E-409C-BE32-E72D297353CC}">
              <c16:uniqueId val="{00000000-FD81-4265-B248-1EEDE114BA2E}"/>
            </c:ext>
          </c:extLst>
        </c:ser>
        <c:ser>
          <c:idx val="1"/>
          <c:order val="1"/>
          <c:spPr>
            <a:solidFill>
              <a:schemeClr val="accent2">
                <a:lumMod val="60000"/>
                <a:lumOff val="40000"/>
              </a:schemeClr>
            </a:solidFill>
          </c:spPr>
          <c:invertIfNegative val="0"/>
          <c:dPt>
            <c:idx val="35"/>
            <c:invertIfNegative val="0"/>
            <c:bubble3D val="0"/>
            <c:extLst>
              <c:ext xmlns:c16="http://schemas.microsoft.com/office/drawing/2014/chart" uri="{C3380CC4-5D6E-409C-BE32-E72D297353CC}">
                <c16:uniqueId val="{00000001-FD81-4265-B248-1EEDE114BA2E}"/>
              </c:ext>
            </c:extLst>
          </c:dPt>
          <c:dPt>
            <c:idx val="36"/>
            <c:invertIfNegative val="0"/>
            <c:bubble3D val="0"/>
            <c:extLst>
              <c:ext xmlns:c16="http://schemas.microsoft.com/office/drawing/2014/chart" uri="{C3380CC4-5D6E-409C-BE32-E72D297353CC}">
                <c16:uniqueId val="{00000002-FD81-4265-B248-1EEDE114BA2E}"/>
              </c:ext>
            </c:extLst>
          </c:dPt>
          <c:dLbls>
            <c:numFmt formatCode="0.0%" sourceLinked="0"/>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U.School!$A$3:$A$41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U.School!#REF!</c:f>
              <c:numCache>
                <c:formatCode>General</c:formatCode>
                <c:ptCount val="1"/>
                <c:pt idx="0">
                  <c:v>1</c:v>
                </c:pt>
              </c:numCache>
            </c:numRef>
          </c:val>
          <c:extLst>
            <c:ext xmlns:c16="http://schemas.microsoft.com/office/drawing/2014/chart" uri="{C3380CC4-5D6E-409C-BE32-E72D297353CC}">
              <c16:uniqueId val="{00000003-FD81-4265-B248-1EEDE114BA2E}"/>
            </c:ext>
          </c:extLst>
        </c:ser>
        <c:dLbls>
          <c:showLegendKey val="0"/>
          <c:showVal val="1"/>
          <c:showCatName val="0"/>
          <c:showSerName val="0"/>
          <c:showPercent val="0"/>
          <c:showBubbleSize val="0"/>
        </c:dLbls>
        <c:gapWidth val="0"/>
        <c:overlap val="11"/>
        <c:axId val="430456608"/>
        <c:axId val="430457000"/>
      </c:barChart>
      <c:catAx>
        <c:axId val="43045660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30457000"/>
        <c:crosses val="autoZero"/>
        <c:auto val="0"/>
        <c:lblAlgn val="ctr"/>
        <c:lblOffset val="100"/>
        <c:noMultiLvlLbl val="0"/>
      </c:catAx>
      <c:valAx>
        <c:axId val="430457000"/>
        <c:scaling>
          <c:orientation val="minMax"/>
        </c:scaling>
        <c:delete val="1"/>
        <c:axPos val="b"/>
        <c:numFmt formatCode="#,##0.0" sourceLinked="0"/>
        <c:majorTickMark val="out"/>
        <c:minorTickMark val="none"/>
        <c:tickLblPos val="nextTo"/>
        <c:crossAx val="43045660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Family</a:t>
            </a:r>
            <a:r>
              <a:rPr lang="en-US" baseline="0"/>
              <a:t> and Living Situation %</a:t>
            </a:r>
            <a:r>
              <a:rPr lang="en-US"/>
              <a:t> (&gt;=67.5%)</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'V.Family and Living Situation'!$A$3:$A$41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'V.Family and Living Situation'!$B$3:$B$41</c:f>
              <c:numCache>
                <c:formatCode>0.0%</c:formatCode>
                <c:ptCount val="39"/>
                <c:pt idx="0">
                  <c:v>0.76200000000000001</c:v>
                </c:pt>
                <c:pt idx="1">
                  <c:v>0.80800000000000005</c:v>
                </c:pt>
                <c:pt idx="2">
                  <c:v>0.70199999999999996</c:v>
                </c:pt>
                <c:pt idx="3">
                  <c:v>0.83799999999999997</c:v>
                </c:pt>
                <c:pt idx="4">
                  <c:v>0.82099999999999995</c:v>
                </c:pt>
                <c:pt idx="5">
                  <c:v>0.91300000000000003</c:v>
                </c:pt>
                <c:pt idx="6">
                  <c:v>0.94599999999999995</c:v>
                </c:pt>
                <c:pt idx="7">
                  <c:v>0.92700000000000005</c:v>
                </c:pt>
                <c:pt idx="8">
                  <c:v>0</c:v>
                </c:pt>
                <c:pt idx="9">
                  <c:v>0.78800000000000003</c:v>
                </c:pt>
                <c:pt idx="10">
                  <c:v>0.83299999999999996</c:v>
                </c:pt>
                <c:pt idx="11">
                  <c:v>0.79800000000000004</c:v>
                </c:pt>
                <c:pt idx="12">
                  <c:v>0.69699999999999995</c:v>
                </c:pt>
                <c:pt idx="13">
                  <c:v>0.76200000000000001</c:v>
                </c:pt>
                <c:pt idx="14">
                  <c:v>0.82599999999999996</c:v>
                </c:pt>
                <c:pt idx="15">
                  <c:v>0.86</c:v>
                </c:pt>
                <c:pt idx="16">
                  <c:v>0.81100000000000005</c:v>
                </c:pt>
                <c:pt idx="17">
                  <c:v>0.86499999999999999</c:v>
                </c:pt>
                <c:pt idx="18">
                  <c:v>0.78</c:v>
                </c:pt>
                <c:pt idx="19">
                  <c:v>0</c:v>
                </c:pt>
                <c:pt idx="20">
                  <c:v>0.82</c:v>
                </c:pt>
                <c:pt idx="21">
                  <c:v>0.79100000000000004</c:v>
                </c:pt>
                <c:pt idx="22">
                  <c:v>0</c:v>
                </c:pt>
                <c:pt idx="23">
                  <c:v>0.81599999999999995</c:v>
                </c:pt>
                <c:pt idx="24">
                  <c:v>0.94</c:v>
                </c:pt>
                <c:pt idx="25">
                  <c:v>0.72499999999999998</c:v>
                </c:pt>
                <c:pt idx="26">
                  <c:v>0.78500000000000003</c:v>
                </c:pt>
                <c:pt idx="27">
                  <c:v>0.89500000000000002</c:v>
                </c:pt>
                <c:pt idx="28">
                  <c:v>0.80700000000000005</c:v>
                </c:pt>
                <c:pt idx="29">
                  <c:v>0.90100000000000002</c:v>
                </c:pt>
                <c:pt idx="30">
                  <c:v>0.751</c:v>
                </c:pt>
                <c:pt idx="31">
                  <c:v>0.88600000000000001</c:v>
                </c:pt>
                <c:pt idx="32">
                  <c:v>0.85499999999999998</c:v>
                </c:pt>
                <c:pt idx="33">
                  <c:v>0.76900000000000002</c:v>
                </c:pt>
                <c:pt idx="34">
                  <c:v>0.754</c:v>
                </c:pt>
                <c:pt idx="35">
                  <c:v>0.82199999999999995</c:v>
                </c:pt>
                <c:pt idx="36">
                  <c:v>0.84799999999999998</c:v>
                </c:pt>
                <c:pt idx="37">
                  <c:v>0.9</c:v>
                </c:pt>
                <c:pt idx="38">
                  <c:v>0.84299999999999997</c:v>
                </c:pt>
              </c:numCache>
            </c:numRef>
          </c:val>
          <c:extLst>
            <c:ext xmlns:c16="http://schemas.microsoft.com/office/drawing/2014/chart" uri="{C3380CC4-5D6E-409C-BE32-E72D297353CC}">
              <c16:uniqueId val="{00000000-FB15-4FAA-A2D4-8F0485EC9D1D}"/>
            </c:ext>
          </c:extLst>
        </c:ser>
        <c:ser>
          <c:idx val="1"/>
          <c:order val="1"/>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'V.Family and Living Situation'!$A$3:$A$41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'V.Family and Living Situation'!#REF!</c:f>
              <c:numCache>
                <c:formatCode>General</c:formatCode>
                <c:ptCount val="1"/>
                <c:pt idx="0">
                  <c:v>1</c:v>
                </c:pt>
              </c:numCache>
            </c:numRef>
          </c:val>
          <c:extLst>
            <c:ext xmlns:c16="http://schemas.microsoft.com/office/drawing/2014/chart" uri="{C3380CC4-5D6E-409C-BE32-E72D297353CC}">
              <c16:uniqueId val="{00000001-FB15-4FAA-A2D4-8F0485EC9D1D}"/>
            </c:ext>
          </c:extLst>
        </c:ser>
        <c:dLbls>
          <c:showLegendKey val="0"/>
          <c:showVal val="1"/>
          <c:showCatName val="0"/>
          <c:showSerName val="0"/>
          <c:showPercent val="0"/>
          <c:showBubbleSize val="0"/>
        </c:dLbls>
        <c:gapWidth val="0"/>
        <c:overlap val="11"/>
        <c:axId val="431089864"/>
        <c:axId val="431090256"/>
      </c:barChart>
      <c:catAx>
        <c:axId val="43108986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31090256"/>
        <c:crosses val="autoZero"/>
        <c:auto val="0"/>
        <c:lblAlgn val="ctr"/>
        <c:lblOffset val="100"/>
        <c:noMultiLvlLbl val="0"/>
      </c:catAx>
      <c:valAx>
        <c:axId val="431090256"/>
        <c:scaling>
          <c:orientation val="minMax"/>
        </c:scaling>
        <c:delete val="1"/>
        <c:axPos val="b"/>
        <c:numFmt formatCode="#,##0" sourceLinked="0"/>
        <c:majorTickMark val="out"/>
        <c:minorTickMark val="none"/>
        <c:tickLblPos val="nextTo"/>
        <c:crossAx val="43108986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Follow-Up Within 7 Days: Face-to-Face % (&gt;=75% Annual Measure)</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'W.Follow-Up Within 7D Fc2Fc'!$A$3:$A$41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'W.Follow-Up Within 7D Fc2Fc'!$B$3:$B$41</c:f>
              <c:numCache>
                <c:formatCode>0.00%</c:formatCode>
                <c:ptCount val="39"/>
                <c:pt idx="0">
                  <c:v>0</c:v>
                </c:pt>
                <c:pt idx="1">
                  <c:v>0</c:v>
                </c:pt>
                <c:pt idx="2">
                  <c:v>0</c:v>
                </c:pt>
                <c:pt idx="3">
                  <c:v>0</c:v>
                </c:pt>
                <c:pt idx="4">
                  <c:v>0</c:v>
                </c:pt>
                <c:pt idx="5">
                  <c:v>0</c:v>
                </c:pt>
                <c:pt idx="6">
                  <c:v>0</c:v>
                </c:pt>
                <c:pt idx="7">
                  <c:v>0</c:v>
                </c:pt>
                <c:pt idx="8">
                  <c:v>0.78857142857142859</c:v>
                </c:pt>
                <c:pt idx="9">
                  <c:v>0.91618497109826591</c:v>
                </c:pt>
                <c:pt idx="10">
                  <c:v>0</c:v>
                </c:pt>
                <c:pt idx="11">
                  <c:v>0</c:v>
                </c:pt>
                <c:pt idx="12">
                  <c:v>0.98376623376623373</c:v>
                </c:pt>
                <c:pt idx="13">
                  <c:v>0</c:v>
                </c:pt>
                <c:pt idx="14">
                  <c:v>0</c:v>
                </c:pt>
                <c:pt idx="15">
                  <c:v>0.80769230769230771</c:v>
                </c:pt>
                <c:pt idx="16">
                  <c:v>0</c:v>
                </c:pt>
                <c:pt idx="17">
                  <c:v>0.83690987124463523</c:v>
                </c:pt>
                <c:pt idx="18">
                  <c:v>0</c:v>
                </c:pt>
                <c:pt idx="19">
                  <c:v>0</c:v>
                </c:pt>
                <c:pt idx="20">
                  <c:v>0.875</c:v>
                </c:pt>
                <c:pt idx="21">
                  <c:v>0.76190476190476186</c:v>
                </c:pt>
                <c:pt idx="22">
                  <c:v>0</c:v>
                </c:pt>
                <c:pt idx="23">
                  <c:v>1</c:v>
                </c:pt>
                <c:pt idx="24">
                  <c:v>0</c:v>
                </c:pt>
                <c:pt idx="25">
                  <c:v>0.98501872659176026</c:v>
                </c:pt>
                <c:pt idx="26">
                  <c:v>0.92913385826771655</c:v>
                </c:pt>
                <c:pt idx="27">
                  <c:v>0.75707547169811318</c:v>
                </c:pt>
                <c:pt idx="28">
                  <c:v>0</c:v>
                </c:pt>
                <c:pt idx="29">
                  <c:v>0.82926829268292679</c:v>
                </c:pt>
                <c:pt idx="30">
                  <c:v>0</c:v>
                </c:pt>
                <c:pt idx="31">
                  <c:v>0</c:v>
                </c:pt>
                <c:pt idx="32">
                  <c:v>0</c:v>
                </c:pt>
                <c:pt idx="33">
                  <c:v>0</c:v>
                </c:pt>
                <c:pt idx="34">
                  <c:v>0</c:v>
                </c:pt>
                <c:pt idx="35">
                  <c:v>0</c:v>
                </c:pt>
                <c:pt idx="36">
                  <c:v>0.90384615384615385</c:v>
                </c:pt>
                <c:pt idx="37">
                  <c:v>0</c:v>
                </c:pt>
                <c:pt idx="38">
                  <c:v>0.83750000000000002</c:v>
                </c:pt>
              </c:numCache>
            </c:numRef>
          </c:val>
          <c:extLst>
            <c:ext xmlns:c16="http://schemas.microsoft.com/office/drawing/2014/chart" uri="{C3380CC4-5D6E-409C-BE32-E72D297353CC}">
              <c16:uniqueId val="{00000000-4131-4759-94AF-1F1A1BBA7884}"/>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'W.Follow-Up Within 7D Fc2Fc'!$A$3:$A$41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'W.Follow-Up Within 7D Fc2Fc'!#REF!</c:f>
              <c:numCache>
                <c:formatCode>General</c:formatCode>
                <c:ptCount val="1"/>
                <c:pt idx="0">
                  <c:v>1</c:v>
                </c:pt>
              </c:numCache>
            </c:numRef>
          </c:val>
          <c:extLst>
            <c:ext xmlns:c16="http://schemas.microsoft.com/office/drawing/2014/chart" uri="{C3380CC4-5D6E-409C-BE32-E72D297353CC}">
              <c16:uniqueId val="{00000001-4131-4759-94AF-1F1A1BBA7884}"/>
            </c:ext>
          </c:extLst>
        </c:ser>
        <c:dLbls>
          <c:showLegendKey val="0"/>
          <c:showVal val="1"/>
          <c:showCatName val="0"/>
          <c:showSerName val="0"/>
          <c:showPercent val="0"/>
          <c:showBubbleSize val="0"/>
        </c:dLbls>
        <c:gapWidth val="0"/>
        <c:overlap val="11"/>
        <c:axId val="430762464"/>
        <c:axId val="430762856"/>
      </c:barChart>
      <c:catAx>
        <c:axId val="43076246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30762856"/>
        <c:crosses val="autoZero"/>
        <c:auto val="0"/>
        <c:lblAlgn val="ctr"/>
        <c:lblOffset val="100"/>
        <c:noMultiLvlLbl val="0"/>
      </c:catAx>
      <c:valAx>
        <c:axId val="430762856"/>
        <c:scaling>
          <c:orientation val="minMax"/>
        </c:scaling>
        <c:delete val="1"/>
        <c:axPos val="b"/>
        <c:numFmt formatCode="#,##0%" sourceLinked="0"/>
        <c:majorTickMark val="out"/>
        <c:minorTickMark val="none"/>
        <c:tickLblPos val="nextTo"/>
        <c:crossAx val="43076246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Long-Term</a:t>
            </a:r>
            <a:r>
              <a:rPr lang="en-US" baseline="0"/>
              <a:t> Services and Support Screen Follow-Up</a:t>
            </a:r>
            <a:r>
              <a:rPr lang="en-US"/>
              <a:t> % (&gt;=70%)</a:t>
            </a:r>
          </a:p>
        </c:rich>
      </c:tx>
      <c:overlay val="0"/>
      <c:spPr>
        <a:noFill/>
        <a:ln w="25400">
          <a:noFill/>
        </a:ln>
      </c:spPr>
    </c:title>
    <c:autoTitleDeleted val="0"/>
    <c:plotArea>
      <c:layout>
        <c:manualLayout>
          <c:layoutTarget val="inner"/>
          <c:xMode val="edge"/>
          <c:yMode val="edge"/>
          <c:x val="0.29486973702755243"/>
          <c:y val="4.7910295616717634E-2"/>
          <c:w val="0.69027041832536895"/>
          <c:h val="0.94482666730878828"/>
        </c:manualLayout>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'X.Longterm Svs &amp; Supports'!$A$3:$A$41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'X.Longterm Svs &amp; Supports'!$B$3:$B$41</c:f>
              <c:numCache>
                <c:formatCode>0.00%</c:formatCode>
                <c:ptCount val="39"/>
                <c:pt idx="0">
                  <c:v>0</c:v>
                </c:pt>
                <c:pt idx="2">
                  <c:v>0.91228070175438603</c:v>
                </c:pt>
                <c:pt idx="3">
                  <c:v>0</c:v>
                </c:pt>
                <c:pt idx="4">
                  <c:v>0</c:v>
                </c:pt>
                <c:pt idx="5">
                  <c:v>0</c:v>
                </c:pt>
                <c:pt idx="6">
                  <c:v>0</c:v>
                </c:pt>
                <c:pt idx="7">
                  <c:v>0</c:v>
                </c:pt>
                <c:pt idx="8">
                  <c:v>1</c:v>
                </c:pt>
                <c:pt idx="9">
                  <c:v>0.86666666666666703</c:v>
                </c:pt>
                <c:pt idx="10">
                  <c:v>0</c:v>
                </c:pt>
                <c:pt idx="11">
                  <c:v>0</c:v>
                </c:pt>
                <c:pt idx="12">
                  <c:v>1</c:v>
                </c:pt>
                <c:pt idx="13">
                  <c:v>0</c:v>
                </c:pt>
                <c:pt idx="14">
                  <c:v>0</c:v>
                </c:pt>
                <c:pt idx="15">
                  <c:v>0.82352941176470595</c:v>
                </c:pt>
                <c:pt idx="16">
                  <c:v>0</c:v>
                </c:pt>
                <c:pt idx="17">
                  <c:v>0</c:v>
                </c:pt>
                <c:pt idx="18">
                  <c:v>0</c:v>
                </c:pt>
                <c:pt idx="19">
                  <c:v>0</c:v>
                </c:pt>
                <c:pt idx="20">
                  <c:v>0.72</c:v>
                </c:pt>
                <c:pt idx="21">
                  <c:v>0.86666666666666703</c:v>
                </c:pt>
                <c:pt idx="22">
                  <c:v>0</c:v>
                </c:pt>
                <c:pt idx="23">
                  <c:v>0</c:v>
                </c:pt>
                <c:pt idx="24">
                  <c:v>0</c:v>
                </c:pt>
                <c:pt idx="25">
                  <c:v>1</c:v>
                </c:pt>
                <c:pt idx="26">
                  <c:v>0.94444444444444398</c:v>
                </c:pt>
                <c:pt idx="27">
                  <c:v>1</c:v>
                </c:pt>
                <c:pt idx="28">
                  <c:v>0</c:v>
                </c:pt>
                <c:pt idx="29">
                  <c:v>0.90909090909090895</c:v>
                </c:pt>
                <c:pt idx="30">
                  <c:v>0.83870967741935498</c:v>
                </c:pt>
                <c:pt idx="31">
                  <c:v>0.83333333333333304</c:v>
                </c:pt>
                <c:pt idx="32">
                  <c:v>0</c:v>
                </c:pt>
                <c:pt idx="33">
                  <c:v>1</c:v>
                </c:pt>
                <c:pt idx="34">
                  <c:v>0.96153846153846201</c:v>
                </c:pt>
                <c:pt idx="35">
                  <c:v>0</c:v>
                </c:pt>
                <c:pt idx="36">
                  <c:v>0</c:v>
                </c:pt>
                <c:pt idx="37">
                  <c:v>0</c:v>
                </c:pt>
                <c:pt idx="38">
                  <c:v>1</c:v>
                </c:pt>
              </c:numCache>
            </c:numRef>
          </c:val>
          <c:extLst>
            <c:ext xmlns:c16="http://schemas.microsoft.com/office/drawing/2014/chart" uri="{C3380CC4-5D6E-409C-BE32-E72D297353CC}">
              <c16:uniqueId val="{00000000-20F6-404D-8272-28C8BFFE9677}"/>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'X.Longterm Svs &amp; Supports'!$A$3:$A$41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'X.Longterm Svs &amp; Supports'!#REF!</c:f>
              <c:numCache>
                <c:formatCode>General</c:formatCode>
                <c:ptCount val="1"/>
                <c:pt idx="0">
                  <c:v>1</c:v>
                </c:pt>
              </c:numCache>
            </c:numRef>
          </c:val>
          <c:extLst>
            <c:ext xmlns:c16="http://schemas.microsoft.com/office/drawing/2014/chart" uri="{C3380CC4-5D6E-409C-BE32-E72D297353CC}">
              <c16:uniqueId val="{00000001-20F6-404D-8272-28C8BFFE9677}"/>
            </c:ext>
          </c:extLst>
        </c:ser>
        <c:dLbls>
          <c:showLegendKey val="0"/>
          <c:showVal val="1"/>
          <c:showCatName val="0"/>
          <c:showSerName val="0"/>
          <c:showPercent val="0"/>
          <c:showBubbleSize val="0"/>
        </c:dLbls>
        <c:gapWidth val="0"/>
        <c:overlap val="11"/>
        <c:axId val="433254288"/>
        <c:axId val="433254680"/>
      </c:barChart>
      <c:catAx>
        <c:axId val="43325428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33254680"/>
        <c:crosses val="autoZero"/>
        <c:auto val="0"/>
        <c:lblAlgn val="ctr"/>
        <c:lblOffset val="100"/>
        <c:noMultiLvlLbl val="0"/>
      </c:catAx>
      <c:valAx>
        <c:axId val="433254680"/>
        <c:scaling>
          <c:orientation val="minMax"/>
        </c:scaling>
        <c:delete val="1"/>
        <c:axPos val="b"/>
        <c:numFmt formatCode="#,##0%" sourceLinked="0"/>
        <c:majorTickMark val="out"/>
        <c:minorTickMark val="none"/>
        <c:tickLblPos val="nextTo"/>
        <c:crossAx val="43325428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Community Linkage % (&gt;=23% Annual Measure)</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'Y.Community Linkage'!$A$3:$A$41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'Y.Community Linkage'!$B$3:$B$41</c:f>
              <c:numCache>
                <c:formatCode>0.0%</c:formatCode>
                <c:ptCount val="39"/>
                <c:pt idx="0">
                  <c:v>0.28527607361963198</c:v>
                </c:pt>
                <c:pt idx="1">
                  <c:v>0.25938566552900999</c:v>
                </c:pt>
                <c:pt idx="2">
                  <c:v>0</c:v>
                </c:pt>
                <c:pt idx="3">
                  <c:v>0</c:v>
                </c:pt>
                <c:pt idx="4">
                  <c:v>0.26010101010101</c:v>
                </c:pt>
                <c:pt idx="5">
                  <c:v>0.253488372093023</c:v>
                </c:pt>
                <c:pt idx="6">
                  <c:v>0</c:v>
                </c:pt>
                <c:pt idx="7">
                  <c:v>0</c:v>
                </c:pt>
                <c:pt idx="8">
                  <c:v>0</c:v>
                </c:pt>
                <c:pt idx="9">
                  <c:v>0</c:v>
                </c:pt>
                <c:pt idx="10">
                  <c:v>0</c:v>
                </c:pt>
                <c:pt idx="11">
                  <c:v>0.28906609415733803</c:v>
                </c:pt>
                <c:pt idx="12">
                  <c:v>0</c:v>
                </c:pt>
                <c:pt idx="13">
                  <c:v>0</c:v>
                </c:pt>
                <c:pt idx="14">
                  <c:v>0</c:v>
                </c:pt>
                <c:pt idx="15">
                  <c:v>0.27126805778491198</c:v>
                </c:pt>
                <c:pt idx="16">
                  <c:v>0.39710610932475898</c:v>
                </c:pt>
                <c:pt idx="17">
                  <c:v>0.34986595174262702</c:v>
                </c:pt>
                <c:pt idx="18">
                  <c:v>0.53312788906009301</c:v>
                </c:pt>
                <c:pt idx="19">
                  <c:v>0.252356020942408</c:v>
                </c:pt>
                <c:pt idx="20">
                  <c:v>0.25230769230769201</c:v>
                </c:pt>
                <c:pt idx="21">
                  <c:v>0</c:v>
                </c:pt>
                <c:pt idx="22">
                  <c:v>0</c:v>
                </c:pt>
                <c:pt idx="23">
                  <c:v>0.26337280522662299</c:v>
                </c:pt>
                <c:pt idx="24">
                  <c:v>0</c:v>
                </c:pt>
                <c:pt idx="25">
                  <c:v>0</c:v>
                </c:pt>
                <c:pt idx="26">
                  <c:v>0.33438985736925497</c:v>
                </c:pt>
                <c:pt idx="27">
                  <c:v>0</c:v>
                </c:pt>
                <c:pt idx="28">
                  <c:v>0.29950186799501899</c:v>
                </c:pt>
                <c:pt idx="29">
                  <c:v>0.26118067978533099</c:v>
                </c:pt>
                <c:pt idx="30">
                  <c:v>0</c:v>
                </c:pt>
                <c:pt idx="31">
                  <c:v>0.32987012987012998</c:v>
                </c:pt>
                <c:pt idx="32">
                  <c:v>0</c:v>
                </c:pt>
                <c:pt idx="33">
                  <c:v>0.30383386581469701</c:v>
                </c:pt>
                <c:pt idx="34">
                  <c:v>0</c:v>
                </c:pt>
                <c:pt idx="35">
                  <c:v>0.29715762273901802</c:v>
                </c:pt>
                <c:pt idx="36">
                  <c:v>0.42231075697211201</c:v>
                </c:pt>
                <c:pt idx="37">
                  <c:v>0.38467492260061897</c:v>
                </c:pt>
                <c:pt idx="38">
                  <c:v>0.32580424366872002</c:v>
                </c:pt>
              </c:numCache>
            </c:numRef>
          </c:val>
          <c:extLst>
            <c:ext xmlns:c16="http://schemas.microsoft.com/office/drawing/2014/chart" uri="{C3380CC4-5D6E-409C-BE32-E72D297353CC}">
              <c16:uniqueId val="{00000000-640C-4597-AD9E-0936B7563F96}"/>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'Y.Community Linkage'!$A$3:$A$41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'Y.Community Linkage'!#REF!</c:f>
              <c:numCache>
                <c:formatCode>General</c:formatCode>
                <c:ptCount val="1"/>
                <c:pt idx="0">
                  <c:v>1</c:v>
                </c:pt>
              </c:numCache>
            </c:numRef>
          </c:val>
          <c:extLst>
            <c:ext xmlns:c16="http://schemas.microsoft.com/office/drawing/2014/chart" uri="{C3380CC4-5D6E-409C-BE32-E72D297353CC}">
              <c16:uniqueId val="{00000001-640C-4597-AD9E-0936B7563F96}"/>
            </c:ext>
          </c:extLst>
        </c:ser>
        <c:dLbls>
          <c:showLegendKey val="0"/>
          <c:showVal val="1"/>
          <c:showCatName val="0"/>
          <c:showSerName val="0"/>
          <c:showPercent val="0"/>
          <c:showBubbleSize val="0"/>
        </c:dLbls>
        <c:gapWidth val="0"/>
        <c:overlap val="11"/>
        <c:axId val="433255464"/>
        <c:axId val="433255856"/>
      </c:barChart>
      <c:catAx>
        <c:axId val="43325546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33255856"/>
        <c:crosses val="autoZero"/>
        <c:auto val="0"/>
        <c:lblAlgn val="ctr"/>
        <c:lblOffset val="100"/>
        <c:noMultiLvlLbl val="0"/>
      </c:catAx>
      <c:valAx>
        <c:axId val="433255856"/>
        <c:scaling>
          <c:orientation val="minMax"/>
        </c:scaling>
        <c:delete val="1"/>
        <c:axPos val="b"/>
        <c:numFmt formatCode="#,##0%" sourceLinked="0"/>
        <c:majorTickMark val="out"/>
        <c:minorTickMark val="none"/>
        <c:tickLblPos val="nextTo"/>
        <c:crossAx val="43325546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06832446339465"/>
          <c:y val="5.3575226642044442E-2"/>
          <c:w val="0.7108139738139837"/>
          <c:h val="0.90926013852501886"/>
        </c:manualLayout>
      </c:layout>
      <c:barChart>
        <c:barDir val="bar"/>
        <c:grouping val="clustered"/>
        <c:varyColors val="0"/>
        <c:ser>
          <c:idx val="1"/>
          <c:order val="1"/>
          <c:spPr>
            <a:solidFill>
              <a:schemeClr val="accent1">
                <a:lumMod val="60000"/>
                <a:lumOff val="40000"/>
              </a:schemeClr>
            </a:solidFill>
            <a:ln>
              <a:solidFill>
                <a:srgbClr val="96C2F8"/>
              </a:solidFill>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'AG.AMH High Need Adults'!$A$4:$A$40</c:f>
              <c:strCache>
                <c:ptCount val="37"/>
                <c:pt idx="0">
                  <c:v>AUSTIN-TRAVIS CO INTEGRAL CARE</c:v>
                </c:pt>
                <c:pt idx="1">
                  <c:v>CENTRAL COUNTIES SERVICES</c:v>
                </c:pt>
                <c:pt idx="2">
                  <c:v>THE CENTER FOR HEALTH CARE SERVICES</c:v>
                </c:pt>
                <c:pt idx="3">
                  <c:v>CENTER FOR LIFE RESOURCES</c:v>
                </c:pt>
                <c:pt idx="4">
                  <c:v>CENTRAL PLAINS CENTER</c:v>
                </c:pt>
                <c:pt idx="5">
                  <c:v>NTBHA</c:v>
                </c:pt>
                <c:pt idx="6">
                  <c:v>EMERGENCE HEALTH NETWORK</c:v>
                </c:pt>
                <c:pt idx="7">
                  <c:v>THE GULF COAST CENTER</c:v>
                </c:pt>
                <c:pt idx="8">
                  <c:v>GULF BEND MHMR CENTER</c:v>
                </c:pt>
                <c:pt idx="9">
                  <c:v>TROPICAL TEXAS BEHAVIORAL HEALTH</c:v>
                </c:pt>
                <c:pt idx="10">
                  <c:v>SPINDLETOP CENTER</c:v>
                </c:pt>
                <c:pt idx="11">
                  <c:v>STARCARE SPECIALTY HEALTH SYSTEM</c:v>
                </c:pt>
                <c:pt idx="12">
                  <c:v>MHMR SERVICES FOR THE CONCHO VALLEY</c:v>
                </c:pt>
                <c:pt idx="13">
                  <c:v>PERMIAN BASIN COMMUNITY CENTERS FOR</c:v>
                </c:pt>
                <c:pt idx="14">
                  <c:v>BEHAVIORAL HEALTH CENTER OF NUECES COUNTY</c:v>
                </c:pt>
                <c:pt idx="15">
                  <c:v>ANDREWS CENTER</c:v>
                </c:pt>
                <c:pt idx="16">
                  <c:v>MHMR OF TARRANT COUNTY</c:v>
                </c:pt>
                <c:pt idx="17">
                  <c:v>HEART OF TEXAS REGION MHMR CENTER</c:v>
                </c:pt>
                <c:pt idx="18">
                  <c:v>HELEN FARABEE CENTERS</c:v>
                </c:pt>
                <c:pt idx="19">
                  <c:v>COMMUNITY HEALTHCORE</c:v>
                </c:pt>
                <c:pt idx="20">
                  <c:v>MHMR AUTH.OF BRAZOS VALLEY</c:v>
                </c:pt>
                <c:pt idx="21">
                  <c:v>BURKE CENTER</c:v>
                </c:pt>
                <c:pt idx="22">
                  <c:v>MHMR AUTHORITY OF HARRIS COU</c:v>
                </c:pt>
                <c:pt idx="23">
                  <c:v>TEXOMA COMMUNITY CENTER</c:v>
                </c:pt>
                <c:pt idx="24">
                  <c:v>PECAN VALLEY CENTERS</c:v>
                </c:pt>
                <c:pt idx="25">
                  <c:v>TRI-COUNTY MHMR SERVICES</c:v>
                </c:pt>
                <c:pt idx="26">
                  <c:v>DENTON COUNTY MHMR CENTER</c:v>
                </c:pt>
                <c:pt idx="27">
                  <c:v>LIFE PATH</c:v>
                </c:pt>
                <c:pt idx="28">
                  <c:v>TEXANA COMMUNITY MHMR CENTER</c:v>
                </c:pt>
                <c:pt idx="29">
                  <c:v>ACCESS</c:v>
                </c:pt>
                <c:pt idx="30">
                  <c:v>WEST TEXAS CENTERS</c:v>
                </c:pt>
                <c:pt idx="31">
                  <c:v>BLUEBONNET TRAILS COMMUNITY SERVICES</c:v>
                </c:pt>
                <c:pt idx="32">
                  <c:v>HILL COUNTRY COMMUNITY MHDD CENTER</c:v>
                </c:pt>
                <c:pt idx="33">
                  <c:v>COASTAL PLAINS COMMUNITY CENTER</c:v>
                </c:pt>
                <c:pt idx="34">
                  <c:v>LAKES REGIONAL MHMR CENTER</c:v>
                </c:pt>
                <c:pt idx="35">
                  <c:v>BORDER REGION BEHAVIORAL HEALTH CENTER</c:v>
                </c:pt>
                <c:pt idx="36">
                  <c:v>CAMINO REAL COMMUNITY SERVICES</c:v>
                </c:pt>
              </c:strCache>
            </c:strRef>
          </c:cat>
          <c:val>
            <c:numRef>
              <c:f>'AG.AMH High Need Adults'!#REF!</c:f>
              <c:numCache>
                <c:formatCode>General</c:formatCode>
                <c:ptCount val="1"/>
                <c:pt idx="0">
                  <c:v>1</c:v>
                </c:pt>
              </c:numCache>
            </c:numRef>
          </c:val>
          <c:extLst>
            <c:ext xmlns:c16="http://schemas.microsoft.com/office/drawing/2014/chart" uri="{C3380CC4-5D6E-409C-BE32-E72D297353CC}">
              <c16:uniqueId val="{00000003-DB05-407B-BB07-F5A35D0616B6}"/>
            </c:ext>
          </c:extLst>
        </c:ser>
        <c:dLbls>
          <c:showLegendKey val="0"/>
          <c:showVal val="1"/>
          <c:showCatName val="0"/>
          <c:showSerName val="0"/>
          <c:showPercent val="0"/>
          <c:showBubbleSize val="0"/>
        </c:dLbls>
        <c:gapWidth val="0"/>
        <c:overlap val="11"/>
        <c:axId val="304518560"/>
        <c:axId val="304518168"/>
        <c:extLst>
          <c:ext xmlns:c15="http://schemas.microsoft.com/office/drawing/2012/chart" uri="{02D57815-91ED-43cb-92C2-25804820EDAC}">
            <c15:filteredBarSeries>
              <c15:ser>
                <c:idx val="0"/>
                <c:order val="0"/>
                <c:spPr>
                  <a:solidFill>
                    <a:schemeClr val="accent2">
                      <a:lumMod val="60000"/>
                      <a:lumOff val="40000"/>
                    </a:schemeClr>
                  </a:solidFill>
                  <a:ln w="12700">
                    <a:noFill/>
                    <a:prstDash val="solid"/>
                  </a:ln>
                </c:spPr>
                <c:invertIfNegative val="0"/>
                <c:dPt>
                  <c:idx val="0"/>
                  <c:invertIfNegative val="0"/>
                  <c:bubble3D val="0"/>
                  <c:extLst>
                    <c:ext xmlns:c16="http://schemas.microsoft.com/office/drawing/2014/chart" uri="{C3380CC4-5D6E-409C-BE32-E72D297353CC}">
                      <c16:uniqueId val="{00000000-DB05-407B-BB07-F5A35D0616B6}"/>
                    </c:ext>
                  </c:extLst>
                </c:dPt>
                <c:dPt>
                  <c:idx val="12"/>
                  <c:invertIfNegative val="0"/>
                  <c:bubble3D val="0"/>
                  <c:extLst>
                    <c:ext xmlns:c16="http://schemas.microsoft.com/office/drawing/2014/chart" uri="{C3380CC4-5D6E-409C-BE32-E72D297353CC}">
                      <c16:uniqueId val="{00000001-DB05-407B-BB07-F5A35D0616B6}"/>
                    </c:ext>
                  </c:extLst>
                </c:dPt>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'AG.AMH High Need Adults'!$A$4:$A$40</c15:sqref>
                        </c15:formulaRef>
                      </c:ext>
                    </c:extLst>
                    <c:strCache>
                      <c:ptCount val="37"/>
                      <c:pt idx="0">
                        <c:v>AUSTIN-TRAVIS CO INTEGRAL CARE</c:v>
                      </c:pt>
                      <c:pt idx="1">
                        <c:v>CENTRAL COUNTIES SERVICES</c:v>
                      </c:pt>
                      <c:pt idx="2">
                        <c:v>THE CENTER FOR HEALTH CARE SERVICES</c:v>
                      </c:pt>
                      <c:pt idx="3">
                        <c:v>CENTER FOR LIFE RESOURCES</c:v>
                      </c:pt>
                      <c:pt idx="4">
                        <c:v>CENTRAL PLAINS CENTER</c:v>
                      </c:pt>
                      <c:pt idx="5">
                        <c:v>NTBHA</c:v>
                      </c:pt>
                      <c:pt idx="6">
                        <c:v>EMERGENCE HEALTH NETWORK</c:v>
                      </c:pt>
                      <c:pt idx="7">
                        <c:v>THE GULF COAST CENTER</c:v>
                      </c:pt>
                      <c:pt idx="8">
                        <c:v>GULF BEND MHMR CENTER</c:v>
                      </c:pt>
                      <c:pt idx="9">
                        <c:v>TROPICAL TEXAS BEHAVIORAL HEALTH</c:v>
                      </c:pt>
                      <c:pt idx="10">
                        <c:v>SPINDLETOP CENTER</c:v>
                      </c:pt>
                      <c:pt idx="11">
                        <c:v>STARCARE SPECIALTY HEALTH SYSTEM</c:v>
                      </c:pt>
                      <c:pt idx="12">
                        <c:v>MHMR SERVICES FOR THE CONCHO VALLEY</c:v>
                      </c:pt>
                      <c:pt idx="13">
                        <c:v>PERMIAN BASIN COMMUNITY CENTERS FOR</c:v>
                      </c:pt>
                      <c:pt idx="14">
                        <c:v>BEHAVIORAL HEALTH CENTER OF NUECES COUNTY</c:v>
                      </c:pt>
                      <c:pt idx="15">
                        <c:v>ANDREWS CENTER</c:v>
                      </c:pt>
                      <c:pt idx="16">
                        <c:v>MHMR OF TARRANT COUNTY</c:v>
                      </c:pt>
                      <c:pt idx="17">
                        <c:v>HEART OF TEXAS REGION MHMR CENTER</c:v>
                      </c:pt>
                      <c:pt idx="18">
                        <c:v>HELEN FARABEE CENTERS</c:v>
                      </c:pt>
                      <c:pt idx="19">
                        <c:v>COMMUNITY HEALTHCORE</c:v>
                      </c:pt>
                      <c:pt idx="20">
                        <c:v>MHMR AUTH.OF BRAZOS VALLEY</c:v>
                      </c:pt>
                      <c:pt idx="21">
                        <c:v>BURKE CENTER</c:v>
                      </c:pt>
                      <c:pt idx="22">
                        <c:v>MHMR AUTHORITY OF HARRIS COU</c:v>
                      </c:pt>
                      <c:pt idx="23">
                        <c:v>TEXOMA COMMUNITY CENTER</c:v>
                      </c:pt>
                      <c:pt idx="24">
                        <c:v>PECAN VALLEY CENTERS</c:v>
                      </c:pt>
                      <c:pt idx="25">
                        <c:v>TRI-COUNTY MHMR SERVICES</c:v>
                      </c:pt>
                      <c:pt idx="26">
                        <c:v>DENTON COUNTY MHMR CENTER</c:v>
                      </c:pt>
                      <c:pt idx="27">
                        <c:v>LIFE PATH</c:v>
                      </c:pt>
                      <c:pt idx="28">
                        <c:v>TEXANA COMMUNITY MHMR CENTER</c:v>
                      </c:pt>
                      <c:pt idx="29">
                        <c:v>ACCESS</c:v>
                      </c:pt>
                      <c:pt idx="30">
                        <c:v>WEST TEXAS CENTERS</c:v>
                      </c:pt>
                      <c:pt idx="31">
                        <c:v>BLUEBONNET TRAILS COMMUNITY SERVICES</c:v>
                      </c:pt>
                      <c:pt idx="32">
                        <c:v>HILL COUNTRY COMMUNITY MHDD CENTER</c:v>
                      </c:pt>
                      <c:pt idx="33">
                        <c:v>COASTAL PLAINS COMMUNITY CENTER</c:v>
                      </c:pt>
                      <c:pt idx="34">
                        <c:v>LAKES REGIONAL MHMR CENTER</c:v>
                      </c:pt>
                      <c:pt idx="35">
                        <c:v>BORDER REGION BEHAVIORAL HEALTH CENTER</c:v>
                      </c:pt>
                      <c:pt idx="36">
                        <c:v>CAMINO REAL COMMUNITY SERVICES</c:v>
                      </c:pt>
                    </c:strCache>
                  </c:strRef>
                </c:cat>
                <c:val>
                  <c:numRef>
                    <c:extLst>
                      <c:ext uri="{02D57815-91ED-43cb-92C2-25804820EDAC}">
                        <c15:formulaRef>
                          <c15:sqref>'AB.Hosp 7 Day FTF Flw Up Encr'!#REF!</c15:sqref>
                        </c15:formulaRef>
                      </c:ext>
                    </c:extLst>
                    <c:numCache>
                      <c:formatCode>General</c:formatCode>
                      <c:ptCount val="1"/>
                      <c:pt idx="0">
                        <c:v>1</c:v>
                      </c:pt>
                    </c:numCache>
                  </c:numRef>
                </c:val>
                <c:extLst>
                  <c:ext xmlns:c16="http://schemas.microsoft.com/office/drawing/2014/chart" uri="{C3380CC4-5D6E-409C-BE32-E72D297353CC}">
                    <c16:uniqueId val="{00000002-DB05-407B-BB07-F5A35D0616B6}"/>
                  </c:ext>
                </c:extLst>
              </c15:ser>
            </c15:filteredBarSeries>
          </c:ext>
        </c:extLst>
      </c:barChart>
      <c:catAx>
        <c:axId val="3045185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04518168"/>
        <c:crosses val="autoZero"/>
        <c:auto val="0"/>
        <c:lblAlgn val="ctr"/>
        <c:lblOffset val="100"/>
        <c:noMultiLvlLbl val="0"/>
      </c:catAx>
      <c:valAx>
        <c:axId val="304518168"/>
        <c:scaling>
          <c:orientation val="minMax"/>
        </c:scaling>
        <c:delete val="0"/>
        <c:axPos val="b"/>
        <c:numFmt formatCode="0%" sourceLinked="0"/>
        <c:majorTickMark val="out"/>
        <c:minorTickMark val="none"/>
        <c:tickLblPos val="nextTo"/>
        <c:spPr>
          <a:ln/>
        </c:spPr>
        <c:crossAx val="304518560"/>
        <c:crosses val="autoZero"/>
        <c:crossBetween val="between"/>
      </c:valAx>
      <c:spPr>
        <a:effectLst>
          <a:outerShdw blurRad="50800" dist="50800" dir="5400000" sx="4000" sy="4000" algn="ctr" rotWithShape="0">
            <a:srgbClr val="000000">
              <a:alpha val="43137"/>
            </a:srgbClr>
          </a:outerShdw>
        </a:effectLst>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Crisis Follow-Up Within 30 Days % (&gt;=90%)</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'Z.Crisis Follow-Up Within 30'!$A$3:$A$41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'Z.Crisis Follow-Up Within 30'!$B$3:$B$41</c:f>
              <c:numCache>
                <c:formatCode>0.00%</c:formatCode>
                <c:ptCount val="39"/>
                <c:pt idx="0">
                  <c:v>1</c:v>
                </c:pt>
                <c:pt idx="1">
                  <c:v>0</c:v>
                </c:pt>
                <c:pt idx="2">
                  <c:v>0.98245614035087703</c:v>
                </c:pt>
                <c:pt idx="3">
                  <c:v>0.96666666666666701</c:v>
                </c:pt>
                <c:pt idx="4">
                  <c:v>1</c:v>
                </c:pt>
                <c:pt idx="5">
                  <c:v>1</c:v>
                </c:pt>
                <c:pt idx="8">
                  <c:v>0.98540145985401495</c:v>
                </c:pt>
                <c:pt idx="9">
                  <c:v>0.97058823529411797</c:v>
                </c:pt>
                <c:pt idx="11">
                  <c:v>1</c:v>
                </c:pt>
                <c:pt idx="12">
                  <c:v>1</c:v>
                </c:pt>
                <c:pt idx="13">
                  <c:v>1</c:v>
                </c:pt>
                <c:pt idx="14">
                  <c:v>0</c:v>
                </c:pt>
                <c:pt idx="15">
                  <c:v>0.97872340425531901</c:v>
                </c:pt>
                <c:pt idx="16">
                  <c:v>0.99606299212598404</c:v>
                </c:pt>
                <c:pt idx="17">
                  <c:v>1</c:v>
                </c:pt>
                <c:pt idx="18">
                  <c:v>0.96451612903225803</c:v>
                </c:pt>
                <c:pt idx="19">
                  <c:v>0.97321428571428603</c:v>
                </c:pt>
                <c:pt idx="20">
                  <c:v>0.85714285714285698</c:v>
                </c:pt>
                <c:pt idx="21">
                  <c:v>0.93010752688172005</c:v>
                </c:pt>
                <c:pt idx="22">
                  <c:v>0.95</c:v>
                </c:pt>
                <c:pt idx="23">
                  <c:v>1</c:v>
                </c:pt>
                <c:pt idx="24">
                  <c:v>0.98892988929889303</c:v>
                </c:pt>
                <c:pt idx="25">
                  <c:v>0.85714285714285698</c:v>
                </c:pt>
                <c:pt idx="26">
                  <c:v>0</c:v>
                </c:pt>
                <c:pt idx="28">
                  <c:v>0.99342105263157898</c:v>
                </c:pt>
                <c:pt idx="29">
                  <c:v>1</c:v>
                </c:pt>
                <c:pt idx="30">
                  <c:v>1</c:v>
                </c:pt>
                <c:pt idx="31">
                  <c:v>1</c:v>
                </c:pt>
                <c:pt idx="32">
                  <c:v>1</c:v>
                </c:pt>
                <c:pt idx="33">
                  <c:v>0.97810218978102204</c:v>
                </c:pt>
                <c:pt idx="34">
                  <c:v>0.934782608695652</c:v>
                </c:pt>
                <c:pt idx="35">
                  <c:v>0.94871794871794901</c:v>
                </c:pt>
                <c:pt idx="36">
                  <c:v>1</c:v>
                </c:pt>
                <c:pt idx="37">
                  <c:v>1</c:v>
                </c:pt>
                <c:pt idx="38">
                  <c:v>0.95726495726495697</c:v>
                </c:pt>
              </c:numCache>
            </c:numRef>
          </c:val>
          <c:extLst>
            <c:ext xmlns:c16="http://schemas.microsoft.com/office/drawing/2014/chart" uri="{C3380CC4-5D6E-409C-BE32-E72D297353CC}">
              <c16:uniqueId val="{00000000-283E-4BF7-BA73-FED7EDCA351C}"/>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'Z.Crisis Follow-Up Within 30'!$A$3:$A$41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'Z.Crisis Follow-Up Within 30'!#REF!</c:f>
              <c:numCache>
                <c:formatCode>General</c:formatCode>
                <c:ptCount val="1"/>
                <c:pt idx="0">
                  <c:v>1</c:v>
                </c:pt>
              </c:numCache>
            </c:numRef>
          </c:val>
          <c:extLst>
            <c:ext xmlns:c16="http://schemas.microsoft.com/office/drawing/2014/chart" uri="{C3380CC4-5D6E-409C-BE32-E72D297353CC}">
              <c16:uniqueId val="{00000001-283E-4BF7-BA73-FED7EDCA351C}"/>
            </c:ext>
          </c:extLst>
        </c:ser>
        <c:dLbls>
          <c:showLegendKey val="0"/>
          <c:showVal val="1"/>
          <c:showCatName val="0"/>
          <c:showSerName val="0"/>
          <c:showPercent val="0"/>
          <c:showBubbleSize val="0"/>
        </c:dLbls>
        <c:gapWidth val="0"/>
        <c:overlap val="12"/>
        <c:axId val="433256640"/>
        <c:axId val="433257032"/>
      </c:barChart>
      <c:catAx>
        <c:axId val="433256640"/>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33257032"/>
        <c:crosses val="autoZero"/>
        <c:auto val="0"/>
        <c:lblAlgn val="ctr"/>
        <c:lblOffset val="100"/>
        <c:noMultiLvlLbl val="0"/>
      </c:catAx>
      <c:valAx>
        <c:axId val="433257032"/>
        <c:scaling>
          <c:orientation val="minMax"/>
        </c:scaling>
        <c:delete val="1"/>
        <c:axPos val="b"/>
        <c:numFmt formatCode="#,##0%" sourceLinked="0"/>
        <c:majorTickMark val="out"/>
        <c:minorTickMark val="none"/>
        <c:tickLblPos val="nextTo"/>
        <c:crossAx val="43325664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06832446339465"/>
          <c:y val="5.3575226642044442E-2"/>
          <c:w val="0.7108139738139837"/>
          <c:h val="0.90926013852501886"/>
        </c:manualLayout>
      </c:layout>
      <c:barChart>
        <c:barDir val="bar"/>
        <c:grouping val="clustered"/>
        <c:varyColors val="0"/>
        <c:ser>
          <c:idx val="1"/>
          <c:order val="1"/>
          <c:spPr>
            <a:solidFill>
              <a:schemeClr val="accent1">
                <a:lumMod val="60000"/>
                <a:lumOff val="40000"/>
              </a:schemeClr>
            </a:solidFill>
            <a:ln>
              <a:solidFill>
                <a:srgbClr val="96C2F8"/>
              </a:solidFill>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'B.Service Target Adult'!$A$3:$A$41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'AD.AMH Retention of Justice-Inv'!#REF!</c:f>
              <c:numCache>
                <c:formatCode>General</c:formatCode>
                <c:ptCount val="1"/>
                <c:pt idx="0">
                  <c:v>1</c:v>
                </c:pt>
              </c:numCache>
            </c:numRef>
          </c:val>
          <c:extLst>
            <c:ext xmlns:c16="http://schemas.microsoft.com/office/drawing/2014/chart" uri="{C3380CC4-5D6E-409C-BE32-E72D297353CC}">
              <c16:uniqueId val="{00000003-62F7-4FAF-9139-7DFF98C2048E}"/>
            </c:ext>
          </c:extLst>
        </c:ser>
        <c:dLbls>
          <c:showLegendKey val="0"/>
          <c:showVal val="1"/>
          <c:showCatName val="0"/>
          <c:showSerName val="0"/>
          <c:showPercent val="0"/>
          <c:showBubbleSize val="0"/>
        </c:dLbls>
        <c:gapWidth val="0"/>
        <c:overlap val="11"/>
        <c:axId val="304518560"/>
        <c:axId val="304518168"/>
        <c:extLst>
          <c:ext xmlns:c15="http://schemas.microsoft.com/office/drawing/2012/chart" uri="{02D57815-91ED-43cb-92C2-25804820EDAC}">
            <c15:filteredBarSeries>
              <c15:ser>
                <c:idx val="0"/>
                <c:order val="0"/>
                <c:spPr>
                  <a:solidFill>
                    <a:schemeClr val="accent2">
                      <a:lumMod val="60000"/>
                      <a:lumOff val="40000"/>
                    </a:schemeClr>
                  </a:solidFill>
                  <a:ln w="12700">
                    <a:noFill/>
                    <a:prstDash val="solid"/>
                  </a:ln>
                </c:spPr>
                <c:invertIfNegative val="0"/>
                <c:dPt>
                  <c:idx val="0"/>
                  <c:invertIfNegative val="0"/>
                  <c:bubble3D val="0"/>
                  <c:extLst>
                    <c:ext xmlns:c16="http://schemas.microsoft.com/office/drawing/2014/chart" uri="{C3380CC4-5D6E-409C-BE32-E72D297353CC}">
                      <c16:uniqueId val="{00000000-62F7-4FAF-9139-7DFF98C2048E}"/>
                    </c:ext>
                  </c:extLst>
                </c:dPt>
                <c:dPt>
                  <c:idx val="12"/>
                  <c:invertIfNegative val="0"/>
                  <c:bubble3D val="0"/>
                  <c:extLst>
                    <c:ext xmlns:c16="http://schemas.microsoft.com/office/drawing/2014/chart" uri="{C3380CC4-5D6E-409C-BE32-E72D297353CC}">
                      <c16:uniqueId val="{00000001-62F7-4FAF-9139-7DFF98C2048E}"/>
                    </c:ext>
                  </c:extLst>
                </c:dPt>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'B.Service Target Adult'!$A$3:$A$41</c15:sqref>
                        </c15:formulaRef>
                      </c:ext>
                    </c:extLst>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extLst>
                      <c:ext uri="{02D57815-91ED-43cb-92C2-25804820EDAC}">
                        <c15:formulaRef>
                          <c15:sqref>'AD.AMH Retention of Justice-Inv'!#REF!</c15:sqref>
                        </c15:formulaRef>
                      </c:ext>
                    </c:extLst>
                    <c:numCache>
                      <c:formatCode>General</c:formatCode>
                      <c:ptCount val="1"/>
                      <c:pt idx="0">
                        <c:v>1</c:v>
                      </c:pt>
                    </c:numCache>
                  </c:numRef>
                </c:val>
                <c:extLst>
                  <c:ext xmlns:c16="http://schemas.microsoft.com/office/drawing/2014/chart" uri="{C3380CC4-5D6E-409C-BE32-E72D297353CC}">
                    <c16:uniqueId val="{00000002-62F7-4FAF-9139-7DFF98C2048E}"/>
                  </c:ext>
                </c:extLst>
              </c15:ser>
            </c15:filteredBarSeries>
          </c:ext>
        </c:extLst>
      </c:barChart>
      <c:catAx>
        <c:axId val="3045185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04518168"/>
        <c:crosses val="autoZero"/>
        <c:auto val="0"/>
        <c:lblAlgn val="ctr"/>
        <c:lblOffset val="100"/>
        <c:noMultiLvlLbl val="0"/>
      </c:catAx>
      <c:valAx>
        <c:axId val="304518168"/>
        <c:scaling>
          <c:orientation val="minMax"/>
        </c:scaling>
        <c:delete val="0"/>
        <c:axPos val="b"/>
        <c:numFmt formatCode="0%" sourceLinked="0"/>
        <c:majorTickMark val="out"/>
        <c:minorTickMark val="none"/>
        <c:tickLblPos val="nextTo"/>
        <c:spPr>
          <a:ln/>
        </c:spPr>
        <c:crossAx val="304518560"/>
        <c:crosses val="autoZero"/>
        <c:crossBetween val="between"/>
      </c:valAx>
      <c:spPr>
        <a:effectLst>
          <a:outerShdw blurRad="50800" dist="50800" dir="5400000" sx="4000" sy="4000" algn="ctr" rotWithShape="0">
            <a:srgbClr val="000000">
              <a:alpha val="43137"/>
            </a:srgbClr>
          </a:outerShdw>
        </a:effectLst>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06832446339465"/>
          <c:y val="5.3575226642044442E-2"/>
          <c:w val="0.7108139738139837"/>
          <c:h val="0.90926013852501886"/>
        </c:manualLayout>
      </c:layout>
      <c:barChart>
        <c:barDir val="bar"/>
        <c:grouping val="clustered"/>
        <c:varyColors val="0"/>
        <c:ser>
          <c:idx val="1"/>
          <c:order val="1"/>
          <c:spPr>
            <a:solidFill>
              <a:schemeClr val="accent1">
                <a:lumMod val="60000"/>
                <a:lumOff val="40000"/>
              </a:schemeClr>
            </a:solidFill>
            <a:ln>
              <a:solidFill>
                <a:srgbClr val="96C2F8"/>
              </a:solidFill>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'B.Service Target Adult'!$A$3:$A$41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'AC.AMH Retention High-Needed Ad'!#REF!</c:f>
              <c:numCache>
                <c:formatCode>General</c:formatCode>
                <c:ptCount val="1"/>
                <c:pt idx="0">
                  <c:v>1</c:v>
                </c:pt>
              </c:numCache>
            </c:numRef>
          </c:val>
          <c:extLst>
            <c:ext xmlns:c16="http://schemas.microsoft.com/office/drawing/2014/chart" uri="{C3380CC4-5D6E-409C-BE32-E72D297353CC}">
              <c16:uniqueId val="{00000003-22D7-41B9-B671-0AF14785EE1C}"/>
            </c:ext>
          </c:extLst>
        </c:ser>
        <c:dLbls>
          <c:showLegendKey val="0"/>
          <c:showVal val="1"/>
          <c:showCatName val="0"/>
          <c:showSerName val="0"/>
          <c:showPercent val="0"/>
          <c:showBubbleSize val="0"/>
        </c:dLbls>
        <c:gapWidth val="0"/>
        <c:overlap val="11"/>
        <c:axId val="304518560"/>
        <c:axId val="304518168"/>
        <c:extLst>
          <c:ext xmlns:c15="http://schemas.microsoft.com/office/drawing/2012/chart" uri="{02D57815-91ED-43cb-92C2-25804820EDAC}">
            <c15:filteredBarSeries>
              <c15:ser>
                <c:idx val="0"/>
                <c:order val="0"/>
                <c:spPr>
                  <a:solidFill>
                    <a:schemeClr val="accent2">
                      <a:lumMod val="60000"/>
                      <a:lumOff val="40000"/>
                    </a:schemeClr>
                  </a:solidFill>
                  <a:ln w="12700">
                    <a:noFill/>
                    <a:prstDash val="solid"/>
                  </a:ln>
                </c:spPr>
                <c:invertIfNegative val="0"/>
                <c:dPt>
                  <c:idx val="0"/>
                  <c:invertIfNegative val="0"/>
                  <c:bubble3D val="0"/>
                  <c:extLst>
                    <c:ext xmlns:c16="http://schemas.microsoft.com/office/drawing/2014/chart" uri="{C3380CC4-5D6E-409C-BE32-E72D297353CC}">
                      <c16:uniqueId val="{00000000-22D7-41B9-B671-0AF14785EE1C}"/>
                    </c:ext>
                  </c:extLst>
                </c:dPt>
                <c:dPt>
                  <c:idx val="12"/>
                  <c:invertIfNegative val="0"/>
                  <c:bubble3D val="0"/>
                  <c:extLst>
                    <c:ext xmlns:c16="http://schemas.microsoft.com/office/drawing/2014/chart" uri="{C3380CC4-5D6E-409C-BE32-E72D297353CC}">
                      <c16:uniqueId val="{00000001-22D7-41B9-B671-0AF14785EE1C}"/>
                    </c:ext>
                  </c:extLst>
                </c:dPt>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'B.Service Target Adult'!$A$3:$A$41</c15:sqref>
                        </c15:formulaRef>
                      </c:ext>
                    </c:extLst>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extLst>
                      <c:ext uri="{02D57815-91ED-43cb-92C2-25804820EDAC}">
                        <c15:formulaRef>
                          <c15:sqref>'AB.Hosp 7 Day FTF Flw Up Encr'!#REF!</c15:sqref>
                        </c15:formulaRef>
                      </c:ext>
                    </c:extLst>
                    <c:numCache>
                      <c:formatCode>General</c:formatCode>
                      <c:ptCount val="1"/>
                      <c:pt idx="0">
                        <c:v>1</c:v>
                      </c:pt>
                    </c:numCache>
                  </c:numRef>
                </c:val>
                <c:extLst>
                  <c:ext xmlns:c16="http://schemas.microsoft.com/office/drawing/2014/chart" uri="{C3380CC4-5D6E-409C-BE32-E72D297353CC}">
                    <c16:uniqueId val="{00000002-22D7-41B9-B671-0AF14785EE1C}"/>
                  </c:ext>
                </c:extLst>
              </c15:ser>
            </c15:filteredBarSeries>
          </c:ext>
        </c:extLst>
      </c:barChart>
      <c:catAx>
        <c:axId val="3045185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04518168"/>
        <c:crosses val="autoZero"/>
        <c:auto val="0"/>
        <c:lblAlgn val="ctr"/>
        <c:lblOffset val="100"/>
        <c:noMultiLvlLbl val="0"/>
      </c:catAx>
      <c:valAx>
        <c:axId val="304518168"/>
        <c:scaling>
          <c:orientation val="minMax"/>
        </c:scaling>
        <c:delete val="0"/>
        <c:axPos val="b"/>
        <c:numFmt formatCode="0%" sourceLinked="0"/>
        <c:majorTickMark val="out"/>
        <c:minorTickMark val="none"/>
        <c:tickLblPos val="nextTo"/>
        <c:spPr>
          <a:ln/>
        </c:spPr>
        <c:crossAx val="304518560"/>
        <c:crosses val="autoZero"/>
        <c:crossBetween val="between"/>
      </c:valAx>
      <c:spPr>
        <a:effectLst>
          <a:outerShdw blurRad="50800" dist="50800" dir="5400000" sx="4000" sy="4000" algn="ctr" rotWithShape="0">
            <a:srgbClr val="000000">
              <a:alpha val="43137"/>
            </a:srgbClr>
          </a:outerShdw>
        </a:effectLst>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06832446339465"/>
          <c:y val="5.3575226642044442E-2"/>
          <c:w val="0.7108139738139837"/>
          <c:h val="0.90926013852501886"/>
        </c:manualLayout>
      </c:layout>
      <c:barChart>
        <c:barDir val="bar"/>
        <c:grouping val="clustered"/>
        <c:varyColors val="0"/>
        <c:ser>
          <c:idx val="0"/>
          <c:order val="0"/>
          <c:spPr>
            <a:solidFill>
              <a:schemeClr val="accent2">
                <a:lumMod val="60000"/>
                <a:lumOff val="40000"/>
              </a:schemeClr>
            </a:solidFill>
            <a:ln w="12700">
              <a:noFill/>
              <a:prstDash val="solid"/>
            </a:ln>
          </c:spPr>
          <c:invertIfNegative val="0"/>
          <c:dPt>
            <c:idx val="0"/>
            <c:invertIfNegative val="0"/>
            <c:bubble3D val="0"/>
            <c:extLst xmlns:c15="http://schemas.microsoft.com/office/drawing/2012/chart">
              <c:ext xmlns:c16="http://schemas.microsoft.com/office/drawing/2014/chart" uri="{C3380CC4-5D6E-409C-BE32-E72D297353CC}">
                <c16:uniqueId val="{00000001-4B6D-436B-BF0D-E02E262543B6}"/>
              </c:ext>
            </c:extLst>
          </c:dPt>
          <c:dPt>
            <c:idx val="12"/>
            <c:invertIfNegative val="0"/>
            <c:bubble3D val="0"/>
            <c:extLst xmlns:c15="http://schemas.microsoft.com/office/drawing/2012/chart">
              <c:ext xmlns:c16="http://schemas.microsoft.com/office/drawing/2014/chart" uri="{C3380CC4-5D6E-409C-BE32-E72D297353CC}">
                <c16:uniqueId val="{00000002-4B6D-436B-BF0D-E02E262543B6}"/>
              </c:ext>
            </c:extLst>
          </c:dPt>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'B.Service Target Adult'!$A$3:$A$41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extLst xmlns:c15="http://schemas.microsoft.com/office/drawing/2012/chart"/>
            </c:strRef>
          </c:cat>
          <c:val>
            <c:numRef>
              <c:f>'AB.Hosp 7 Day FTF Flw Up Encr'!#REF!</c:f>
              <c:numCache>
                <c:formatCode>General</c:formatCode>
                <c:ptCount val="1"/>
                <c:pt idx="0">
                  <c:v>1</c:v>
                </c:pt>
              </c:numCache>
            </c:numRef>
          </c:val>
          <c:extLst xmlns:c15="http://schemas.microsoft.com/office/drawing/2012/chart">
            <c:ext xmlns:c16="http://schemas.microsoft.com/office/drawing/2014/chart" uri="{C3380CC4-5D6E-409C-BE32-E72D297353CC}">
              <c16:uniqueId val="{00000003-4B6D-436B-BF0D-E02E262543B6}"/>
            </c:ext>
          </c:extLst>
        </c:ser>
        <c:ser>
          <c:idx val="1"/>
          <c:order val="1"/>
          <c:spPr>
            <a:solidFill>
              <a:schemeClr val="accent1">
                <a:lumMod val="60000"/>
                <a:lumOff val="40000"/>
              </a:schemeClr>
            </a:solidFill>
            <a:ln>
              <a:solidFill>
                <a:srgbClr val="96C2F8"/>
              </a:solidFill>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'B.Service Target Adult'!$A$3:$A$41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'AB.Hosp 7 Day FTF Flw Up Encr'!$B$6:$B$41</c:f>
              <c:numCache>
                <c:formatCode>0.00%</c:formatCode>
                <c:ptCount val="36"/>
                <c:pt idx="0">
                  <c:v>0</c:v>
                </c:pt>
                <c:pt idx="1">
                  <c:v>0</c:v>
                </c:pt>
                <c:pt idx="2">
                  <c:v>0</c:v>
                </c:pt>
                <c:pt idx="3">
                  <c:v>0</c:v>
                </c:pt>
                <c:pt idx="4">
                  <c:v>0</c:v>
                </c:pt>
                <c:pt idx="5">
                  <c:v>0</c:v>
                </c:pt>
                <c:pt idx="6">
                  <c:v>0</c:v>
                </c:pt>
                <c:pt idx="7">
                  <c:v>0</c:v>
                </c:pt>
                <c:pt idx="8">
                  <c:v>0</c:v>
                </c:pt>
                <c:pt idx="9">
                  <c:v>0.90500000000000003</c:v>
                </c:pt>
                <c:pt idx="10">
                  <c:v>0.79</c:v>
                </c:pt>
                <c:pt idx="11">
                  <c:v>0</c:v>
                </c:pt>
                <c:pt idx="12">
                  <c:v>0</c:v>
                </c:pt>
                <c:pt idx="13">
                  <c:v>0</c:v>
                </c:pt>
                <c:pt idx="14">
                  <c:v>0</c:v>
                </c:pt>
                <c:pt idx="15">
                  <c:v>0</c:v>
                </c:pt>
                <c:pt idx="16">
                  <c:v>0</c:v>
                </c:pt>
                <c:pt idx="17">
                  <c:v>0</c:v>
                </c:pt>
                <c:pt idx="18">
                  <c:v>0</c:v>
                </c:pt>
                <c:pt idx="19">
                  <c:v>0</c:v>
                </c:pt>
                <c:pt idx="20">
                  <c:v>0</c:v>
                </c:pt>
                <c:pt idx="21">
                  <c:v>0</c:v>
                </c:pt>
                <c:pt idx="22">
                  <c:v>0</c:v>
                </c:pt>
                <c:pt idx="23">
                  <c:v>0.78600000000000003</c:v>
                </c:pt>
                <c:pt idx="24">
                  <c:v>0.76700000000000002</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4B6D-436B-BF0D-E02E262543B6}"/>
            </c:ext>
          </c:extLst>
        </c:ser>
        <c:dLbls>
          <c:showLegendKey val="0"/>
          <c:showVal val="1"/>
          <c:showCatName val="0"/>
          <c:showSerName val="0"/>
          <c:showPercent val="0"/>
          <c:showBubbleSize val="0"/>
        </c:dLbls>
        <c:gapWidth val="0"/>
        <c:overlap val="11"/>
        <c:axId val="304518560"/>
        <c:axId val="304518168"/>
        <c:extLst/>
      </c:barChart>
      <c:catAx>
        <c:axId val="3045185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04518168"/>
        <c:crosses val="autoZero"/>
        <c:auto val="0"/>
        <c:lblAlgn val="ctr"/>
        <c:lblOffset val="100"/>
        <c:noMultiLvlLbl val="0"/>
      </c:catAx>
      <c:valAx>
        <c:axId val="304518168"/>
        <c:scaling>
          <c:orientation val="minMax"/>
        </c:scaling>
        <c:delete val="0"/>
        <c:axPos val="b"/>
        <c:numFmt formatCode="0%" sourceLinked="0"/>
        <c:majorTickMark val="out"/>
        <c:minorTickMark val="none"/>
        <c:tickLblPos val="nextTo"/>
        <c:spPr>
          <a:ln/>
        </c:spPr>
        <c:crossAx val="304518560"/>
        <c:crosses val="autoZero"/>
        <c:crossBetween val="between"/>
      </c:valAx>
      <c:spPr>
        <a:effectLst>
          <a:outerShdw blurRad="50800" dist="50800" dir="5400000" sx="4000" sy="4000" algn="ctr" rotWithShape="0">
            <a:srgbClr val="000000">
              <a:alpha val="43137"/>
            </a:srgbClr>
          </a:outerShdw>
        </a:effectLst>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06832446339465"/>
          <c:y val="5.3575226642044442E-2"/>
          <c:w val="0.7108139738139837"/>
          <c:h val="0.90926013852501886"/>
        </c:manualLayout>
      </c:layout>
      <c:barChart>
        <c:barDir val="bar"/>
        <c:grouping val="clustered"/>
        <c:varyColors val="0"/>
        <c:ser>
          <c:idx val="1"/>
          <c:order val="1"/>
          <c:spPr>
            <a:solidFill>
              <a:schemeClr val="accent1">
                <a:lumMod val="60000"/>
                <a:lumOff val="40000"/>
              </a:schemeClr>
            </a:solidFill>
            <a:ln>
              <a:solidFill>
                <a:srgbClr val="96C2F8"/>
              </a:solidFill>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'B.Service Target Adult'!$A$3:$A$41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'AA.CMH Retention of Justice'!#REF!</c:f>
              <c:numCache>
                <c:formatCode>General</c:formatCode>
                <c:ptCount val="1"/>
                <c:pt idx="0">
                  <c:v>1</c:v>
                </c:pt>
              </c:numCache>
            </c:numRef>
          </c:val>
          <c:extLst>
            <c:ext xmlns:c16="http://schemas.microsoft.com/office/drawing/2014/chart" uri="{C3380CC4-5D6E-409C-BE32-E72D297353CC}">
              <c16:uniqueId val="{00000003-6649-42BA-9190-476A738F8AC0}"/>
            </c:ext>
          </c:extLst>
        </c:ser>
        <c:dLbls>
          <c:showLegendKey val="0"/>
          <c:showVal val="1"/>
          <c:showCatName val="0"/>
          <c:showSerName val="0"/>
          <c:showPercent val="0"/>
          <c:showBubbleSize val="0"/>
        </c:dLbls>
        <c:gapWidth val="0"/>
        <c:overlap val="11"/>
        <c:axId val="304518560"/>
        <c:axId val="304518168"/>
        <c:extLst>
          <c:ext xmlns:c15="http://schemas.microsoft.com/office/drawing/2012/chart" uri="{02D57815-91ED-43cb-92C2-25804820EDAC}">
            <c15:filteredBarSeries>
              <c15:ser>
                <c:idx val="0"/>
                <c:order val="0"/>
                <c:spPr>
                  <a:solidFill>
                    <a:schemeClr val="accent2">
                      <a:lumMod val="60000"/>
                      <a:lumOff val="40000"/>
                    </a:schemeClr>
                  </a:solidFill>
                  <a:ln w="12700">
                    <a:noFill/>
                    <a:prstDash val="solid"/>
                  </a:ln>
                </c:spPr>
                <c:invertIfNegative val="0"/>
                <c:dPt>
                  <c:idx val="0"/>
                  <c:invertIfNegative val="0"/>
                  <c:bubble3D val="0"/>
                  <c:extLst>
                    <c:ext xmlns:c16="http://schemas.microsoft.com/office/drawing/2014/chart" uri="{C3380CC4-5D6E-409C-BE32-E72D297353CC}">
                      <c16:uniqueId val="{00000000-6649-42BA-9190-476A738F8AC0}"/>
                    </c:ext>
                  </c:extLst>
                </c:dPt>
                <c:dPt>
                  <c:idx val="12"/>
                  <c:invertIfNegative val="0"/>
                  <c:bubble3D val="0"/>
                  <c:extLst>
                    <c:ext xmlns:c16="http://schemas.microsoft.com/office/drawing/2014/chart" uri="{C3380CC4-5D6E-409C-BE32-E72D297353CC}">
                      <c16:uniqueId val="{00000001-6649-42BA-9190-476A738F8AC0}"/>
                    </c:ext>
                  </c:extLst>
                </c:dPt>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'B.Service Target Adult'!$A$3:$A$41</c15:sqref>
                        </c15:formulaRef>
                      </c:ext>
                    </c:extLst>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extLst>
                      <c:ext uri="{02D57815-91ED-43cb-92C2-25804820EDAC}">
                        <c15:formulaRef>
                          <c15:sqref>'AA.CMH Retention of Justice'!#REF!</c15:sqref>
                        </c15:formulaRef>
                      </c:ext>
                    </c:extLst>
                    <c:numCache>
                      <c:formatCode>General</c:formatCode>
                      <c:ptCount val="1"/>
                      <c:pt idx="0">
                        <c:v>1</c:v>
                      </c:pt>
                    </c:numCache>
                  </c:numRef>
                </c:val>
                <c:extLst>
                  <c:ext xmlns:c16="http://schemas.microsoft.com/office/drawing/2014/chart" uri="{C3380CC4-5D6E-409C-BE32-E72D297353CC}">
                    <c16:uniqueId val="{00000002-6649-42BA-9190-476A738F8AC0}"/>
                  </c:ext>
                </c:extLst>
              </c15:ser>
            </c15:filteredBarSeries>
          </c:ext>
        </c:extLst>
      </c:barChart>
      <c:catAx>
        <c:axId val="3045185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04518168"/>
        <c:crosses val="autoZero"/>
        <c:auto val="0"/>
        <c:lblAlgn val="ctr"/>
        <c:lblOffset val="100"/>
        <c:noMultiLvlLbl val="0"/>
      </c:catAx>
      <c:valAx>
        <c:axId val="304518168"/>
        <c:scaling>
          <c:orientation val="minMax"/>
        </c:scaling>
        <c:delete val="0"/>
        <c:axPos val="b"/>
        <c:numFmt formatCode="0%" sourceLinked="0"/>
        <c:majorTickMark val="out"/>
        <c:minorTickMark val="none"/>
        <c:tickLblPos val="nextTo"/>
        <c:spPr>
          <a:ln/>
        </c:spPr>
        <c:crossAx val="304518560"/>
        <c:crosses val="autoZero"/>
        <c:crossBetween val="between"/>
      </c:valAx>
      <c:spPr>
        <a:effectLst>
          <a:outerShdw blurRad="50800" dist="50800" dir="5400000" sx="4000" sy="4000" algn="ctr" rotWithShape="0">
            <a:srgbClr val="000000">
              <a:alpha val="43137"/>
            </a:srgbClr>
          </a:outerShdw>
        </a:effectLst>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a:t>Service Target Adult % (&gt;=100%)</a:t>
            </a:r>
          </a:p>
        </c:rich>
      </c:tx>
      <c:layout>
        <c:manualLayout>
          <c:xMode val="edge"/>
          <c:yMode val="edge"/>
          <c:x val="0.41984621330249933"/>
          <c:y val="2.2966500254982404E-2"/>
        </c:manualLayout>
      </c:layout>
      <c:overlay val="0"/>
    </c:title>
    <c:autoTitleDeleted val="0"/>
    <c:plotArea>
      <c:layout>
        <c:manualLayout>
          <c:layoutTarget val="inner"/>
          <c:xMode val="edge"/>
          <c:yMode val="edge"/>
          <c:x val="0.23006832446339465"/>
          <c:y val="5.3575226642044442E-2"/>
          <c:w val="0.7108139738139837"/>
          <c:h val="0.90926013852501886"/>
        </c:manualLayout>
      </c:layout>
      <c:barChart>
        <c:barDir val="bar"/>
        <c:grouping val="clustered"/>
        <c:varyColors val="0"/>
        <c:ser>
          <c:idx val="0"/>
          <c:order val="0"/>
          <c:spPr>
            <a:solidFill>
              <a:schemeClr val="accent2">
                <a:lumMod val="60000"/>
                <a:lumOff val="40000"/>
              </a:schemeClr>
            </a:solidFill>
            <a:ln w="12700">
              <a:noFill/>
              <a:prstDash val="solid"/>
            </a:ln>
          </c:spPr>
          <c:invertIfNegative val="0"/>
          <c:dPt>
            <c:idx val="0"/>
            <c:invertIfNegative val="0"/>
            <c:bubble3D val="0"/>
            <c:extLst>
              <c:ext xmlns:c16="http://schemas.microsoft.com/office/drawing/2014/chart" uri="{C3380CC4-5D6E-409C-BE32-E72D297353CC}">
                <c16:uniqueId val="{00000000-A49F-45BC-98F3-E3C0D70D48FD}"/>
              </c:ext>
            </c:extLst>
          </c:dPt>
          <c:dPt>
            <c:idx val="12"/>
            <c:invertIfNegative val="0"/>
            <c:bubble3D val="0"/>
            <c:extLst>
              <c:ext xmlns:c16="http://schemas.microsoft.com/office/drawing/2014/chart" uri="{C3380CC4-5D6E-409C-BE32-E72D297353CC}">
                <c16:uniqueId val="{00000001-A49F-45BC-98F3-E3C0D70D48FD}"/>
              </c:ext>
            </c:extLst>
          </c:dPt>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'B.Service Target Adult'!$A$3:$A$41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'B.Service Target Adult'!#REF!</c:f>
              <c:numCache>
                <c:formatCode>General</c:formatCode>
                <c:ptCount val="1"/>
                <c:pt idx="0">
                  <c:v>1</c:v>
                </c:pt>
              </c:numCache>
            </c:numRef>
          </c:val>
          <c:extLst>
            <c:ext xmlns:c16="http://schemas.microsoft.com/office/drawing/2014/chart" uri="{C3380CC4-5D6E-409C-BE32-E72D297353CC}">
              <c16:uniqueId val="{00000002-A49F-45BC-98F3-E3C0D70D48FD}"/>
            </c:ext>
          </c:extLst>
        </c:ser>
        <c:ser>
          <c:idx val="1"/>
          <c:order val="1"/>
          <c:spPr>
            <a:solidFill>
              <a:schemeClr val="accent1">
                <a:lumMod val="60000"/>
                <a:lumOff val="40000"/>
              </a:schemeClr>
            </a:solidFill>
            <a:ln>
              <a:solidFill>
                <a:srgbClr val="96C2F8"/>
              </a:solidFill>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'B.Service Target Adult'!$A$3:$A$41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'B.Service Target Adult'!#REF!</c:f>
              <c:numCache>
                <c:formatCode>General</c:formatCode>
                <c:ptCount val="1"/>
                <c:pt idx="0">
                  <c:v>1</c:v>
                </c:pt>
              </c:numCache>
            </c:numRef>
          </c:val>
          <c:extLst>
            <c:ext xmlns:c16="http://schemas.microsoft.com/office/drawing/2014/chart" uri="{C3380CC4-5D6E-409C-BE32-E72D297353CC}">
              <c16:uniqueId val="{00000003-A49F-45BC-98F3-E3C0D70D48FD}"/>
            </c:ext>
          </c:extLst>
        </c:ser>
        <c:dLbls>
          <c:showLegendKey val="0"/>
          <c:showVal val="1"/>
          <c:showCatName val="0"/>
          <c:showSerName val="0"/>
          <c:showPercent val="0"/>
          <c:showBubbleSize val="0"/>
        </c:dLbls>
        <c:gapWidth val="0"/>
        <c:overlap val="11"/>
        <c:axId val="304518560"/>
        <c:axId val="304518168"/>
      </c:barChart>
      <c:catAx>
        <c:axId val="3045185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04518168"/>
        <c:crosses val="autoZero"/>
        <c:auto val="0"/>
        <c:lblAlgn val="ctr"/>
        <c:lblOffset val="100"/>
        <c:noMultiLvlLbl val="0"/>
      </c:catAx>
      <c:valAx>
        <c:axId val="304518168"/>
        <c:scaling>
          <c:orientation val="minMax"/>
        </c:scaling>
        <c:delete val="0"/>
        <c:axPos val="b"/>
        <c:numFmt formatCode="0%" sourceLinked="0"/>
        <c:majorTickMark val="out"/>
        <c:minorTickMark val="none"/>
        <c:tickLblPos val="nextTo"/>
        <c:spPr>
          <a:ln/>
        </c:spPr>
        <c:crossAx val="304518560"/>
        <c:crosses val="autoZero"/>
        <c:crossBetween val="between"/>
      </c:valAx>
      <c:spPr>
        <a:effectLst>
          <a:outerShdw blurRad="50800" dist="50800" dir="5400000" sx="4000" sy="4000" algn="ctr" rotWithShape="0">
            <a:srgbClr val="000000">
              <a:alpha val="43137"/>
            </a:srgbClr>
          </a:outerShdw>
        </a:effectLst>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Counseling Target % (&gt;= 12%)</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'C.CounselingTarget'!$A$3:$A$41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'C.CounselingTarget'!$B$3:$B$41</c:f>
              <c:numCache>
                <c:formatCode>0.00%</c:formatCode>
                <c:ptCount val="39"/>
                <c:pt idx="0">
                  <c:v>0.229197080291971</c:v>
                </c:pt>
                <c:pt idx="1">
                  <c:v>0.61573650503202204</c:v>
                </c:pt>
                <c:pt idx="2">
                  <c:v>0.39222118088097502</c:v>
                </c:pt>
                <c:pt idx="3">
                  <c:v>0.57228915662650603</c:v>
                </c:pt>
                <c:pt idx="4">
                  <c:v>0.44930291508238301</c:v>
                </c:pt>
                <c:pt idx="5">
                  <c:v>0.20420420420420399</c:v>
                </c:pt>
                <c:pt idx="6">
                  <c:v>0.60563380281690105</c:v>
                </c:pt>
                <c:pt idx="7">
                  <c:v>0.81432537479178202</c:v>
                </c:pt>
                <c:pt idx="8">
                  <c:v>0.40964305737245399</c:v>
                </c:pt>
                <c:pt idx="9">
                  <c:v>0.76463700234192</c:v>
                </c:pt>
                <c:pt idx="10">
                  <c:v>0.26388888888888901</c:v>
                </c:pt>
                <c:pt idx="11">
                  <c:v>0.14845938375350101</c:v>
                </c:pt>
                <c:pt idx="12">
                  <c:v>0.34650455927051699</c:v>
                </c:pt>
                <c:pt idx="13">
                  <c:v>0.22896133434419999</c:v>
                </c:pt>
                <c:pt idx="14">
                  <c:v>0.57480314960629897</c:v>
                </c:pt>
                <c:pt idx="15">
                  <c:v>0.94977168949771695</c:v>
                </c:pt>
                <c:pt idx="16">
                  <c:v>0.121187800963082</c:v>
                </c:pt>
                <c:pt idx="17">
                  <c:v>0.83737517831668995</c:v>
                </c:pt>
                <c:pt idx="18">
                  <c:v>0.42339471199244599</c:v>
                </c:pt>
                <c:pt idx="19">
                  <c:v>0.26863468634686299</c:v>
                </c:pt>
                <c:pt idx="20">
                  <c:v>0.68350383631713596</c:v>
                </c:pt>
                <c:pt idx="21">
                  <c:v>0.59095688748685604</c:v>
                </c:pt>
                <c:pt idx="22">
                  <c:v>0.15256124721603601</c:v>
                </c:pt>
                <c:pt idx="23">
                  <c:v>0.66498316498316501</c:v>
                </c:pt>
                <c:pt idx="24">
                  <c:v>0.93927619047619104</c:v>
                </c:pt>
                <c:pt idx="25">
                  <c:v>0.30878859857482199</c:v>
                </c:pt>
                <c:pt idx="26">
                  <c:v>0.258683729433272</c:v>
                </c:pt>
                <c:pt idx="27">
                  <c:v>0.135048231511254</c:v>
                </c:pt>
                <c:pt idx="28">
                  <c:v>0.82392344497607695</c:v>
                </c:pt>
                <c:pt idx="29">
                  <c:v>0.60751831793564803</c:v>
                </c:pt>
                <c:pt idx="30">
                  <c:v>0.91095890410958902</c:v>
                </c:pt>
                <c:pt idx="31">
                  <c:v>0.57192982456140395</c:v>
                </c:pt>
                <c:pt idx="32">
                  <c:v>0.71713810316139803</c:v>
                </c:pt>
                <c:pt idx="33">
                  <c:v>0.90430402930402898</c:v>
                </c:pt>
                <c:pt idx="34">
                  <c:v>0.67078937795561999</c:v>
                </c:pt>
                <c:pt idx="35">
                  <c:v>0.155555555555556</c:v>
                </c:pt>
                <c:pt idx="36">
                  <c:v>0.30597014925373101</c:v>
                </c:pt>
                <c:pt idx="37">
                  <c:v>0.186046511627907</c:v>
                </c:pt>
                <c:pt idx="38">
                  <c:v>0.36489898989899</c:v>
                </c:pt>
              </c:numCache>
            </c:numRef>
          </c:val>
          <c:extLst>
            <c:ext xmlns:c16="http://schemas.microsoft.com/office/drawing/2014/chart" uri="{C3380CC4-5D6E-409C-BE32-E72D297353CC}">
              <c16:uniqueId val="{00000000-2AA5-4BF3-950D-F652F83ADE2F}"/>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'C.CounselingTarget'!$A$3:$A$41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'C.CounselingTarget'!#REF!</c:f>
              <c:numCache>
                <c:formatCode>General</c:formatCode>
                <c:ptCount val="1"/>
                <c:pt idx="0">
                  <c:v>1</c:v>
                </c:pt>
              </c:numCache>
            </c:numRef>
          </c:val>
          <c:extLst>
            <c:ext xmlns:c16="http://schemas.microsoft.com/office/drawing/2014/chart" uri="{C3380CC4-5D6E-409C-BE32-E72D297353CC}">
              <c16:uniqueId val="{00000001-2AA5-4BF3-950D-F652F83ADE2F}"/>
            </c:ext>
          </c:extLst>
        </c:ser>
        <c:dLbls>
          <c:showLegendKey val="0"/>
          <c:showVal val="1"/>
          <c:showCatName val="0"/>
          <c:showSerName val="0"/>
          <c:showPercent val="0"/>
          <c:showBubbleSize val="0"/>
        </c:dLbls>
        <c:gapWidth val="0"/>
        <c:overlap val="11"/>
        <c:axId val="428667152"/>
        <c:axId val="428667544"/>
      </c:barChart>
      <c:catAx>
        <c:axId val="42866715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8667544"/>
        <c:crosses val="autoZero"/>
        <c:auto val="0"/>
        <c:lblAlgn val="ctr"/>
        <c:lblOffset val="100"/>
        <c:noMultiLvlLbl val="0"/>
      </c:catAx>
      <c:valAx>
        <c:axId val="428667544"/>
        <c:scaling>
          <c:orientation val="minMax"/>
        </c:scaling>
        <c:delete val="1"/>
        <c:axPos val="b"/>
        <c:numFmt formatCode="#,##0.0%" sourceLinked="0"/>
        <c:majorTickMark val="none"/>
        <c:minorTickMark val="none"/>
        <c:tickLblPos val="nextTo"/>
        <c:crossAx val="42866715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ACT Target % (&gt;=54%)</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D.ACTTarget!$A$3:$A$41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D.ACTTarget!$B$3:$B$41</c:f>
              <c:numCache>
                <c:formatCode>0.00%</c:formatCode>
                <c:ptCount val="39"/>
                <c:pt idx="0">
                  <c:v>0.94495412844036697</c:v>
                </c:pt>
                <c:pt idx="1">
                  <c:v>0.69230769230769196</c:v>
                </c:pt>
                <c:pt idx="2">
                  <c:v>0.83927804039535903</c:v>
                </c:pt>
                <c:pt idx="3">
                  <c:v>0.74208144796380104</c:v>
                </c:pt>
                <c:pt idx="4">
                  <c:v>0.92149970708845896</c:v>
                </c:pt>
                <c:pt idx="5">
                  <c:v>0.83606557377049195</c:v>
                </c:pt>
                <c:pt idx="6">
                  <c:v>0.68181818181818199</c:v>
                </c:pt>
                <c:pt idx="7">
                  <c:v>0.89507975735789702</c:v>
                </c:pt>
                <c:pt idx="8">
                  <c:v>0.891489361702128</c:v>
                </c:pt>
                <c:pt idx="9">
                  <c:v>0.72343522561863205</c:v>
                </c:pt>
                <c:pt idx="10">
                  <c:v>0.66666666666666696</c:v>
                </c:pt>
                <c:pt idx="11">
                  <c:v>0.86192214111922105</c:v>
                </c:pt>
                <c:pt idx="12">
                  <c:v>0.83588957055214697</c:v>
                </c:pt>
                <c:pt idx="13">
                  <c:v>0.78863636363636402</c:v>
                </c:pt>
                <c:pt idx="14">
                  <c:v>0.56000000000000005</c:v>
                </c:pt>
                <c:pt idx="15">
                  <c:v>0.91379310344827602</c:v>
                </c:pt>
                <c:pt idx="16">
                  <c:v>0.74669187145557703</c:v>
                </c:pt>
                <c:pt idx="17">
                  <c:v>0.92519083969465699</c:v>
                </c:pt>
                <c:pt idx="18">
                  <c:v>0.75399913532209295</c:v>
                </c:pt>
                <c:pt idx="19">
                  <c:v>0.78246753246753198</c:v>
                </c:pt>
                <c:pt idx="20">
                  <c:v>0.88571428571428601</c:v>
                </c:pt>
                <c:pt idx="21">
                  <c:v>0.86582278481012698</c:v>
                </c:pt>
                <c:pt idx="22">
                  <c:v>0.77593984962406004</c:v>
                </c:pt>
                <c:pt idx="23">
                  <c:v>0.801158301158301</c:v>
                </c:pt>
                <c:pt idx="24">
                  <c:v>0.939913276894487</c:v>
                </c:pt>
                <c:pt idx="25">
                  <c:v>0.82555282555282605</c:v>
                </c:pt>
                <c:pt idx="26">
                  <c:v>0.90566037735849103</c:v>
                </c:pt>
                <c:pt idx="27">
                  <c:v>0.89056603773584897</c:v>
                </c:pt>
                <c:pt idx="28">
                  <c:v>0.78756476683937804</c:v>
                </c:pt>
                <c:pt idx="29">
                  <c:v>0.80964153275648998</c:v>
                </c:pt>
                <c:pt idx="30">
                  <c:v>0.96306818181818199</c:v>
                </c:pt>
                <c:pt idx="31">
                  <c:v>0.90306122448979598</c:v>
                </c:pt>
                <c:pt idx="32">
                  <c:v>0.753488372093023</c:v>
                </c:pt>
                <c:pt idx="33">
                  <c:v>0.90799656061908895</c:v>
                </c:pt>
                <c:pt idx="34">
                  <c:v>0.834008097165992</c:v>
                </c:pt>
                <c:pt idx="35">
                  <c:v>0.83278688524590205</c:v>
                </c:pt>
                <c:pt idx="36">
                  <c:v>0.96761133603238902</c:v>
                </c:pt>
                <c:pt idx="37">
                  <c:v>0</c:v>
                </c:pt>
                <c:pt idx="38">
                  <c:v>0.890350877192982</c:v>
                </c:pt>
              </c:numCache>
            </c:numRef>
          </c:val>
          <c:extLst>
            <c:ext xmlns:c16="http://schemas.microsoft.com/office/drawing/2014/chart" uri="{C3380CC4-5D6E-409C-BE32-E72D297353CC}">
              <c16:uniqueId val="{00000000-514D-4DCE-AC7D-8775467033FF}"/>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D.ACTTarget!$A$3:$A$41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D.ACTTarget!#REF!</c:f>
              <c:numCache>
                <c:formatCode>General</c:formatCode>
                <c:ptCount val="1"/>
                <c:pt idx="0">
                  <c:v>1</c:v>
                </c:pt>
              </c:numCache>
            </c:numRef>
          </c:val>
          <c:extLst>
            <c:ext xmlns:c16="http://schemas.microsoft.com/office/drawing/2014/chart" uri="{C3380CC4-5D6E-409C-BE32-E72D297353CC}">
              <c16:uniqueId val="{00000001-514D-4DCE-AC7D-8775467033FF}"/>
            </c:ext>
          </c:extLst>
        </c:ser>
        <c:dLbls>
          <c:showLegendKey val="0"/>
          <c:showVal val="1"/>
          <c:showCatName val="0"/>
          <c:showSerName val="0"/>
          <c:showPercent val="0"/>
          <c:showBubbleSize val="0"/>
        </c:dLbls>
        <c:gapWidth val="0"/>
        <c:overlap val="11"/>
        <c:axId val="428668328"/>
        <c:axId val="428668720"/>
      </c:barChart>
      <c:catAx>
        <c:axId val="42866832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8668720"/>
        <c:crosses val="autoZero"/>
        <c:auto val="0"/>
        <c:lblAlgn val="ctr"/>
        <c:lblOffset val="100"/>
        <c:noMultiLvlLbl val="0"/>
      </c:catAx>
      <c:valAx>
        <c:axId val="428668720"/>
        <c:scaling>
          <c:orientation val="minMax"/>
        </c:scaling>
        <c:delete val="1"/>
        <c:axPos val="b"/>
        <c:numFmt formatCode="#,##0%" sourceLinked="0"/>
        <c:majorTickMark val="none"/>
        <c:minorTickMark val="none"/>
        <c:tickLblPos val="nextTo"/>
        <c:crossAx val="42866832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Service Target Child % (&gt;=100%)</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'E.Service Target Child'!$A$3:$A$41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'E.Service Target Child'!$B$3:$B$41</c:f>
              <c:numCache>
                <c:formatCode>0.00%</c:formatCode>
                <c:ptCount val="39"/>
                <c:pt idx="0">
                  <c:v>1.0460893854748601</c:v>
                </c:pt>
                <c:pt idx="1">
                  <c:v>0</c:v>
                </c:pt>
                <c:pt idx="2">
                  <c:v>0</c:v>
                </c:pt>
                <c:pt idx="3">
                  <c:v>0</c:v>
                </c:pt>
                <c:pt idx="4">
                  <c:v>1.0426574885273301</c:v>
                </c:pt>
                <c:pt idx="5">
                  <c:v>1.06567796610169</c:v>
                </c:pt>
                <c:pt idx="6">
                  <c:v>0</c:v>
                </c:pt>
                <c:pt idx="7">
                  <c:v>1.09800562828827</c:v>
                </c:pt>
                <c:pt idx="8">
                  <c:v>0</c:v>
                </c:pt>
                <c:pt idx="9">
                  <c:v>1.1470588235294099</c:v>
                </c:pt>
                <c:pt idx="10">
                  <c:v>1.13815789473684</c:v>
                </c:pt>
                <c:pt idx="11">
                  <c:v>0</c:v>
                </c:pt>
                <c:pt idx="12">
                  <c:v>1.2431372549019599</c:v>
                </c:pt>
                <c:pt idx="13">
                  <c:v>1.2482690405539101</c:v>
                </c:pt>
                <c:pt idx="14">
                  <c:v>0</c:v>
                </c:pt>
                <c:pt idx="15">
                  <c:v>1.0946969696969699</c:v>
                </c:pt>
                <c:pt idx="16">
                  <c:v>0</c:v>
                </c:pt>
                <c:pt idx="17">
                  <c:v>1.26945244956772</c:v>
                </c:pt>
                <c:pt idx="18">
                  <c:v>0</c:v>
                </c:pt>
                <c:pt idx="19">
                  <c:v>1.1495793901156699</c:v>
                </c:pt>
                <c:pt idx="20">
                  <c:v>0</c:v>
                </c:pt>
                <c:pt idx="21">
                  <c:v>1.2001709401709399</c:v>
                </c:pt>
                <c:pt idx="22">
                  <c:v>0</c:v>
                </c:pt>
                <c:pt idx="23">
                  <c:v>1.0103567318757201</c:v>
                </c:pt>
                <c:pt idx="24">
                  <c:v>1.04984199942545</c:v>
                </c:pt>
                <c:pt idx="25">
                  <c:v>2.1768388106416299</c:v>
                </c:pt>
                <c:pt idx="26">
                  <c:v>1.15020161290323</c:v>
                </c:pt>
                <c:pt idx="27">
                  <c:v>1.1376879699248099</c:v>
                </c:pt>
                <c:pt idx="28">
                  <c:v>1.2680952380952399</c:v>
                </c:pt>
                <c:pt idx="29">
                  <c:v>1.1350053361793</c:v>
                </c:pt>
                <c:pt idx="30">
                  <c:v>1.19604086845466</c:v>
                </c:pt>
                <c:pt idx="31">
                  <c:v>1.2854545454545501</c:v>
                </c:pt>
                <c:pt idx="32">
                  <c:v>0</c:v>
                </c:pt>
                <c:pt idx="33">
                  <c:v>1.10555963752143</c:v>
                </c:pt>
                <c:pt idx="34">
                  <c:v>0</c:v>
                </c:pt>
                <c:pt idx="35">
                  <c:v>1.0262751159196299</c:v>
                </c:pt>
                <c:pt idx="36">
                  <c:v>1.68794326241135</c:v>
                </c:pt>
                <c:pt idx="37">
                  <c:v>1.0888355342136899</c:v>
                </c:pt>
                <c:pt idx="38">
                  <c:v>1.40963341858483</c:v>
                </c:pt>
              </c:numCache>
            </c:numRef>
          </c:val>
          <c:extLst>
            <c:ext xmlns:c16="http://schemas.microsoft.com/office/drawing/2014/chart" uri="{C3380CC4-5D6E-409C-BE32-E72D297353CC}">
              <c16:uniqueId val="{00000000-516D-41F0-BAD2-D8CEEC74BADC}"/>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'E.Service Target Child'!$A$3:$A$41</c:f>
              <c:strCache>
                <c:ptCount val="39"/>
                <c:pt idx="0">
                  <c:v>BETTY HARDWICK CENTER</c:v>
                </c:pt>
                <c:pt idx="1">
                  <c:v>TEXAS PANHANDLE CENTERS</c:v>
                </c:pt>
                <c:pt idx="2">
                  <c:v>AUSTIN-TRAVIS CO INTEGRAL CARE</c:v>
                </c:pt>
                <c:pt idx="3">
                  <c:v>CENTRAL COUNTIES SERVICES</c:v>
                </c:pt>
                <c:pt idx="4">
                  <c:v>THE CENTER FOR HEALTH CARE SERVICES</c:v>
                </c:pt>
                <c:pt idx="5">
                  <c:v>CENTER FOR LIFE RESOURCES</c:v>
                </c:pt>
                <c:pt idx="6">
                  <c:v>CENTRAL PLAINS CENTER</c:v>
                </c:pt>
                <c:pt idx="7">
                  <c:v>NTBHA</c:v>
                </c:pt>
                <c:pt idx="8">
                  <c:v>EMERGENCE HEALTH NETWORK</c:v>
                </c:pt>
                <c:pt idx="9">
                  <c:v>THE GULF COAST CENTER</c:v>
                </c:pt>
                <c:pt idx="10">
                  <c:v>GULF BEND MHMR CENTER</c:v>
                </c:pt>
                <c:pt idx="11">
                  <c:v>TROPICAL TEXAS BEHAVIORAL HEALTH</c:v>
                </c:pt>
                <c:pt idx="12">
                  <c:v>SPINDLETOP CENTER</c:v>
                </c:pt>
                <c:pt idx="13">
                  <c:v>STARCARE SPECIALTY HEALTH SYSTEM</c:v>
                </c:pt>
                <c:pt idx="14">
                  <c:v>MHMR SERVICES FOR THE CONCHO VALLEY</c:v>
                </c:pt>
                <c:pt idx="15">
                  <c:v>PERMIAN BASIN COMMUNITY CENTERS FOR</c:v>
                </c:pt>
                <c:pt idx="16">
                  <c:v>BEHAVIORAL HEALTH CENTER OF NUECES COUNTY</c:v>
                </c:pt>
                <c:pt idx="17">
                  <c:v>ANDREWS CENTER</c:v>
                </c:pt>
                <c:pt idx="18">
                  <c:v>MHMR OF TARRANT COUNTY</c:v>
                </c:pt>
                <c:pt idx="19">
                  <c:v>HEART OF TEXAS REGION MHMR CENTER</c:v>
                </c:pt>
                <c:pt idx="20">
                  <c:v>HELEN FARABEE CENTERS</c:v>
                </c:pt>
                <c:pt idx="21">
                  <c:v>COMMUNITY HEALTHCORE</c:v>
                </c:pt>
                <c:pt idx="22">
                  <c:v>MHMR AUTH.OF BRAZOS VALLEY</c:v>
                </c:pt>
                <c:pt idx="23">
                  <c:v>BURKE CENTER</c:v>
                </c:pt>
                <c:pt idx="24">
                  <c:v>MHMR AUTHORITY OF HARRIS COU</c:v>
                </c:pt>
                <c:pt idx="25">
                  <c:v>TEXOMA COMMUNITY CENTER</c:v>
                </c:pt>
                <c:pt idx="26">
                  <c:v>PECAN VALLEY CENTERS</c:v>
                </c:pt>
                <c:pt idx="27">
                  <c:v>TRI-COUNTY MHMR SERVICES</c:v>
                </c:pt>
                <c:pt idx="28">
                  <c:v>DENTON COUNTY MHMR CENTER</c:v>
                </c:pt>
                <c:pt idx="29">
                  <c:v>LIFE PATH</c:v>
                </c:pt>
                <c:pt idx="30">
                  <c:v>TEXANA COMMUNITY MHMR CENTER</c:v>
                </c:pt>
                <c:pt idx="31">
                  <c:v>ACCESS</c:v>
                </c:pt>
                <c:pt idx="32">
                  <c:v>WEST TEXAS CENTERS</c:v>
                </c:pt>
                <c:pt idx="33">
                  <c:v>BLUEBONNET TRAILS COMMUNITY SERVICES</c:v>
                </c:pt>
                <c:pt idx="34">
                  <c:v>HILL COUNTRY COMMUNITY MHDD CENTER</c:v>
                </c:pt>
                <c:pt idx="35">
                  <c:v>COASTAL PLAINS COMMUNITY CENTER</c:v>
                </c:pt>
                <c:pt idx="36">
                  <c:v>LAKES REGIONAL MHMR CENTER</c:v>
                </c:pt>
                <c:pt idx="37">
                  <c:v>BORDER REGION BEHAVIORAL HEALTH CENTER</c:v>
                </c:pt>
                <c:pt idx="38">
                  <c:v>CAMINO REAL COMMUNITY SERVICES</c:v>
                </c:pt>
              </c:strCache>
            </c:strRef>
          </c:cat>
          <c:val>
            <c:numRef>
              <c:f>'E.Service Target Child'!#REF!</c:f>
              <c:numCache>
                <c:formatCode>General</c:formatCode>
                <c:ptCount val="1"/>
                <c:pt idx="0">
                  <c:v>1</c:v>
                </c:pt>
              </c:numCache>
            </c:numRef>
          </c:val>
          <c:extLst>
            <c:ext xmlns:c16="http://schemas.microsoft.com/office/drawing/2014/chart" uri="{C3380CC4-5D6E-409C-BE32-E72D297353CC}">
              <c16:uniqueId val="{00000001-516D-41F0-BAD2-D8CEEC74BADC}"/>
            </c:ext>
          </c:extLst>
        </c:ser>
        <c:dLbls>
          <c:showLegendKey val="0"/>
          <c:showVal val="1"/>
          <c:showCatName val="0"/>
          <c:showSerName val="0"/>
          <c:showPercent val="0"/>
          <c:showBubbleSize val="0"/>
        </c:dLbls>
        <c:gapWidth val="0"/>
        <c:overlap val="11"/>
        <c:axId val="429858344"/>
        <c:axId val="429858736"/>
      </c:barChart>
      <c:catAx>
        <c:axId val="42985834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29858736"/>
        <c:crosses val="autoZero"/>
        <c:auto val="0"/>
        <c:lblAlgn val="ctr"/>
        <c:lblOffset val="100"/>
        <c:noMultiLvlLbl val="0"/>
      </c:catAx>
      <c:valAx>
        <c:axId val="429858736"/>
        <c:scaling>
          <c:orientation val="minMax"/>
        </c:scaling>
        <c:delete val="1"/>
        <c:axPos val="b"/>
        <c:numFmt formatCode="#,##0%" sourceLinked="0"/>
        <c:majorTickMark val="out"/>
        <c:minorTickMark val="none"/>
        <c:tickLblPos val="nextTo"/>
        <c:crossAx val="42985834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493888</xdr:colOff>
      <xdr:row>41</xdr:row>
      <xdr:rowOff>120424</xdr:rowOff>
    </xdr:to>
    <xdr:graphicFrame macro="">
      <xdr:nvGraphicFramePr>
        <xdr:cNvPr id="2" name="Chart 2" title="Service Target Adult % (&gt;=100%)">
          <a:extLst>
            <a:ext uri="{FF2B5EF4-FFF2-40B4-BE49-F238E27FC236}">
              <a16:creationId xmlns:a16="http://schemas.microsoft.com/office/drawing/2014/main" id="{52115185-BC50-4863-93B4-F398BE6AB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44450</xdr:rowOff>
    </xdr:from>
    <xdr:to>
      <xdr:col>0</xdr:col>
      <xdr:colOff>9658350</xdr:colOff>
      <xdr:row>3</xdr:row>
      <xdr:rowOff>25400</xdr:rowOff>
    </xdr:to>
    <xdr:graphicFrame macro="">
      <xdr:nvGraphicFramePr>
        <xdr:cNvPr id="4184082" name="Chart 2" title="Family Partner Supports Target for LOCs 2, 3, and YC % (&gt;=10%)">
          <a:extLst>
            <a:ext uri="{FF2B5EF4-FFF2-40B4-BE49-F238E27FC236}">
              <a16:creationId xmlns:a16="http://schemas.microsoft.com/office/drawing/2014/main" id="{00000000-0008-0000-3400-000012D8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604513" name="Chart 2" title="Community Tenure % (&gt;=97.8%) ">
          <a:extLst>
            <a:ext uri="{FF2B5EF4-FFF2-40B4-BE49-F238E27FC236}">
              <a16:creationId xmlns:a16="http://schemas.microsoft.com/office/drawing/2014/main" id="{00000000-0008-0000-2200-00002100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605537" name="Chart 2" title="Improvement %(&gt;=15%)">
          <a:extLst>
            <a:ext uri="{FF2B5EF4-FFF2-40B4-BE49-F238E27FC236}">
              <a16:creationId xmlns:a16="http://schemas.microsoft.com/office/drawing/2014/main" id="{00000000-0008-0000-2400-00002104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1</xdr:row>
      <xdr:rowOff>19050</xdr:rowOff>
    </xdr:from>
    <xdr:to>
      <xdr:col>0</xdr:col>
      <xdr:colOff>9410700</xdr:colOff>
      <xdr:row>39</xdr:row>
      <xdr:rowOff>95250</xdr:rowOff>
    </xdr:to>
    <xdr:graphicFrame macro="">
      <xdr:nvGraphicFramePr>
        <xdr:cNvPr id="3606561" name="Chart 2" title="Engagement % (&gt;=50.8%) ">
          <a:extLst>
            <a:ext uri="{FF2B5EF4-FFF2-40B4-BE49-F238E27FC236}">
              <a16:creationId xmlns:a16="http://schemas.microsoft.com/office/drawing/2014/main" id="{00000000-0008-0000-2600-00002108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602465" name="Chart 2" title="Employment % (&gt;=8.6%) ">
          <a:extLst>
            <a:ext uri="{FF2B5EF4-FFF2-40B4-BE49-F238E27FC236}">
              <a16:creationId xmlns:a16="http://schemas.microsoft.com/office/drawing/2014/main" id="{00000000-0008-0000-2000-000021F8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3585057" name="Chart 2" title="Average Hours Adult LOC=4 (Benchmarking Year)">
          <a:extLst>
            <a:ext uri="{FF2B5EF4-FFF2-40B4-BE49-F238E27FC236}">
              <a16:creationId xmlns:a16="http://schemas.microsoft.com/office/drawing/2014/main" id="{00000000-0008-0000-0F00-000021B4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3580961" name="Chart 2" title="Average Hours Adult LOC=2 (Benchmarking Year)">
          <a:extLst>
            <a:ext uri="{FF2B5EF4-FFF2-40B4-BE49-F238E27FC236}">
              <a16:creationId xmlns:a16="http://schemas.microsoft.com/office/drawing/2014/main" id="{00000000-0008-0000-0C00-000021A4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596321" name="Chart 1" title="Hospitalization % (&lt;=1.3%)">
          <a:extLst>
            <a:ext uri="{FF2B5EF4-FFF2-40B4-BE49-F238E27FC236}">
              <a16:creationId xmlns:a16="http://schemas.microsoft.com/office/drawing/2014/main" id="{00000000-0008-0000-1600-000021E0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599393" name="Chart 1" title="Effective Crisis Response % (&gt;=69.9%)">
          <a:extLst>
            <a:ext uri="{FF2B5EF4-FFF2-40B4-BE49-F238E27FC236}">
              <a16:creationId xmlns:a16="http://schemas.microsoft.com/office/drawing/2014/main" id="{00000000-0008-0000-1A00-000021EC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600417" name="Chart 1" title="Frequent Admission % (&lt;=0.5%)">
          <a:extLst>
            <a:ext uri="{FF2B5EF4-FFF2-40B4-BE49-F238E27FC236}">
              <a16:creationId xmlns:a16="http://schemas.microsoft.com/office/drawing/2014/main" id="{00000000-0008-0000-1C00-000021F0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19</xdr:col>
      <xdr:colOff>493888</xdr:colOff>
      <xdr:row>42</xdr:row>
      <xdr:rowOff>120424</xdr:rowOff>
    </xdr:to>
    <xdr:graphicFrame macro="">
      <xdr:nvGraphicFramePr>
        <xdr:cNvPr id="2" name="Chart 2" title="Service Target Adult % (&gt;=100%)">
          <a:extLst>
            <a:ext uri="{FF2B5EF4-FFF2-40B4-BE49-F238E27FC236}">
              <a16:creationId xmlns:a16="http://schemas.microsoft.com/office/drawing/2014/main" id="{AC227636-1F48-48E4-91C1-8C0F79E83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601441" name="Chart 2" title="Access to Crisis Response Sservices % (&gt;=36.4%)">
          <a:extLst>
            <a:ext uri="{FF2B5EF4-FFF2-40B4-BE49-F238E27FC236}">
              <a16:creationId xmlns:a16="http://schemas.microsoft.com/office/drawing/2014/main" id="{00000000-0008-0000-1E00-000021F4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597345" name="Chart 1" title="Jail Diversion % (&lt;=22.2%)">
          <a:extLst>
            <a:ext uri="{FF2B5EF4-FFF2-40B4-BE49-F238E27FC236}">
              <a16:creationId xmlns:a16="http://schemas.microsoft.com/office/drawing/2014/main" id="{00000000-0008-0000-1800-000021E4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85106" name="Chart 2" title="Juvenile Justice Avoidance % (&gt;=95%)">
          <a:extLst>
            <a:ext uri="{FF2B5EF4-FFF2-40B4-BE49-F238E27FC236}">
              <a16:creationId xmlns:a16="http://schemas.microsoft.com/office/drawing/2014/main" id="{00000000-0008-0000-3600-000012DC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87154" name="Chart 2" title="Improvement Measure Child % (&gt;=15%)">
          <a:extLst>
            <a:ext uri="{FF2B5EF4-FFF2-40B4-BE49-F238E27FC236}">
              <a16:creationId xmlns:a16="http://schemas.microsoft.com/office/drawing/2014/main" id="{00000000-0008-0000-3A00-000012E4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88178" name="Chart 2" title="Engagement Measure Child % (&gt;=69.9%)">
          <a:extLst>
            <a:ext uri="{FF2B5EF4-FFF2-40B4-BE49-F238E27FC236}">
              <a16:creationId xmlns:a16="http://schemas.microsoft.com/office/drawing/2014/main" id="{00000000-0008-0000-3C00-000012E8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79986" name="Chart 2" title="Average Hours Child LOC=3 (Benchmarking Year)">
          <a:extLst>
            <a:ext uri="{FF2B5EF4-FFF2-40B4-BE49-F238E27FC236}">
              <a16:creationId xmlns:a16="http://schemas.microsoft.com/office/drawing/2014/main" id="{00000000-0008-0000-3000-000012C8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81010" name="Chart 2" title="Average Hours Child LOC=4 (Benchmarking Year)">
          <a:extLst>
            <a:ext uri="{FF2B5EF4-FFF2-40B4-BE49-F238E27FC236}">
              <a16:creationId xmlns:a16="http://schemas.microsoft.com/office/drawing/2014/main" id="{00000000-0008-0000-3200-000012CC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2270288" name="Chart 2" title="Follow-Up Within 7 Days: Face-to-Face % (&gt;=75% Annual Measure)">
          <a:extLst>
            <a:ext uri="{FF2B5EF4-FFF2-40B4-BE49-F238E27FC236}">
              <a16:creationId xmlns:a16="http://schemas.microsoft.com/office/drawing/2014/main" id="{00000000-0008-0000-4000-000050A4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57150</xdr:rowOff>
    </xdr:from>
    <xdr:to>
      <xdr:col>1</xdr:col>
      <xdr:colOff>180975</xdr:colOff>
      <xdr:row>3</xdr:row>
      <xdr:rowOff>38100</xdr:rowOff>
    </xdr:to>
    <xdr:graphicFrame macro="">
      <xdr:nvGraphicFramePr>
        <xdr:cNvPr id="5" name="Chart 2" title="Follow-Up Within 7 Days: Face-to-Face % (&gt;=75% Annual Measure)">
          <a:extLst>
            <a:ext uri="{FF2B5EF4-FFF2-40B4-BE49-F238E27FC236}">
              <a16:creationId xmlns:a16="http://schemas.microsoft.com/office/drawing/2014/main" id="{00000000-0008-0000-4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2267216" name="Chart 2" title="Community Linkage % (&gt;=23% Annual Measure)">
          <a:extLst>
            <a:ext uri="{FF2B5EF4-FFF2-40B4-BE49-F238E27FC236}">
              <a16:creationId xmlns:a16="http://schemas.microsoft.com/office/drawing/2014/main" id="{00000000-0008-0000-4600-00005098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493888</xdr:colOff>
      <xdr:row>43</xdr:row>
      <xdr:rowOff>120424</xdr:rowOff>
    </xdr:to>
    <xdr:graphicFrame macro="">
      <xdr:nvGraphicFramePr>
        <xdr:cNvPr id="2" name="Chart 2" title="Service Target Adult % (&gt;=100%)">
          <a:extLst>
            <a:ext uri="{FF2B5EF4-FFF2-40B4-BE49-F238E27FC236}">
              <a16:creationId xmlns:a16="http://schemas.microsoft.com/office/drawing/2014/main" id="{F2B4FC77-02A3-4923-BC7F-559359C58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2266192" name="Chart 2" title="Crisis Follow-Up Within 30 Days % (&gt;=90%)">
          <a:extLst>
            <a:ext uri="{FF2B5EF4-FFF2-40B4-BE49-F238E27FC236}">
              <a16:creationId xmlns:a16="http://schemas.microsoft.com/office/drawing/2014/main" id="{00000000-0008-0000-4800-00005094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3</xdr:row>
      <xdr:rowOff>0</xdr:rowOff>
    </xdr:from>
    <xdr:to>
      <xdr:col>19</xdr:col>
      <xdr:colOff>493888</xdr:colOff>
      <xdr:row>42</xdr:row>
      <xdr:rowOff>120424</xdr:rowOff>
    </xdr:to>
    <xdr:graphicFrame macro="">
      <xdr:nvGraphicFramePr>
        <xdr:cNvPr id="2" name="Chart 2" title="Service Target Adult % (&gt;=100%)">
          <a:extLst>
            <a:ext uri="{FF2B5EF4-FFF2-40B4-BE49-F238E27FC236}">
              <a16:creationId xmlns:a16="http://schemas.microsoft.com/office/drawing/2014/main" id="{72505428-8D30-4098-8844-97E95E9AD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493888</xdr:colOff>
      <xdr:row>41</xdr:row>
      <xdr:rowOff>120424</xdr:rowOff>
    </xdr:to>
    <xdr:graphicFrame macro="">
      <xdr:nvGraphicFramePr>
        <xdr:cNvPr id="2" name="Chart 2" title="Service Target Adult % (&gt;=100%)">
          <a:extLst>
            <a:ext uri="{FF2B5EF4-FFF2-40B4-BE49-F238E27FC236}">
              <a16:creationId xmlns:a16="http://schemas.microsoft.com/office/drawing/2014/main" id="{20622142-49A7-463D-B3B9-9DEB87877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493888</xdr:colOff>
      <xdr:row>41</xdr:row>
      <xdr:rowOff>120424</xdr:rowOff>
    </xdr:to>
    <xdr:graphicFrame macro="">
      <xdr:nvGraphicFramePr>
        <xdr:cNvPr id="2" name="Chart 2" title="Service Target Adult % (&gt;=100%)">
          <a:extLst>
            <a:ext uri="{FF2B5EF4-FFF2-40B4-BE49-F238E27FC236}">
              <a16:creationId xmlns:a16="http://schemas.microsoft.com/office/drawing/2014/main" id="{F1B3501A-FF32-4251-8FAE-55C636449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493888</xdr:colOff>
      <xdr:row>41</xdr:row>
      <xdr:rowOff>120424</xdr:rowOff>
    </xdr:to>
    <xdr:graphicFrame macro="">
      <xdr:nvGraphicFramePr>
        <xdr:cNvPr id="2" name="Chart 2" title="Service Target Adult % (&gt;=100%)">
          <a:extLst>
            <a:ext uri="{FF2B5EF4-FFF2-40B4-BE49-F238E27FC236}">
              <a16:creationId xmlns:a16="http://schemas.microsoft.com/office/drawing/2014/main" id="{F0C40D11-896D-4811-9442-4612BD160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27216</xdr:rowOff>
    </xdr:from>
    <xdr:to>
      <xdr:col>3</xdr:col>
      <xdr:colOff>451555</xdr:colOff>
      <xdr:row>2</xdr:row>
      <xdr:rowOff>2611440</xdr:rowOff>
    </xdr:to>
    <xdr:graphicFrame macro="">
      <xdr:nvGraphicFramePr>
        <xdr:cNvPr id="3575841" name="Chart 2" title="Service Target Adult % (&gt;=100%)">
          <a:extLst>
            <a:ext uri="{FF2B5EF4-FFF2-40B4-BE49-F238E27FC236}">
              <a16:creationId xmlns:a16="http://schemas.microsoft.com/office/drawing/2014/main" id="{00000000-0008-0000-0400-00002190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 name="Chart 2" title="Counseling Target % (&gt;=1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595297" name="Chart 1" title="ACT Target % (&gt;=54%)">
          <a:extLst>
            <a:ext uri="{FF2B5EF4-FFF2-40B4-BE49-F238E27FC236}">
              <a16:creationId xmlns:a16="http://schemas.microsoft.com/office/drawing/2014/main" id="{00000000-0008-0000-1400-000021DC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75890" name="Chart 2" title="Service Target Child % (&gt;=100%)">
          <a:extLst>
            <a:ext uri="{FF2B5EF4-FFF2-40B4-BE49-F238E27FC236}">
              <a16:creationId xmlns:a16="http://schemas.microsoft.com/office/drawing/2014/main" id="{00000000-0008-0000-2800-000012B8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18AB-A651-4CFD-9A25-D5CEF33308B1}">
  <dimension ref="A2:Q2"/>
  <sheetViews>
    <sheetView showGridLines="0" topLeftCell="A6" workbookViewId="0">
      <selection activeCell="W18" sqref="W18"/>
    </sheetView>
  </sheetViews>
  <sheetFormatPr defaultRowHeight="12.75" x14ac:dyDescent="0.2"/>
  <sheetData>
    <row r="2" spans="1:17" ht="15.75" x14ac:dyDescent="0.2">
      <c r="A2" s="141" t="s">
        <v>293</v>
      </c>
      <c r="B2" s="141"/>
      <c r="C2" s="141"/>
      <c r="D2" s="141"/>
      <c r="E2" s="141"/>
      <c r="F2" s="141"/>
      <c r="G2" s="141"/>
      <c r="H2" s="141"/>
      <c r="I2" s="141"/>
      <c r="J2" s="141"/>
      <c r="K2" s="141"/>
      <c r="L2" s="141"/>
      <c r="M2" s="141"/>
      <c r="N2" s="141"/>
      <c r="O2" s="141"/>
      <c r="P2" s="141"/>
      <c r="Q2" s="141"/>
    </row>
  </sheetData>
  <mergeCells count="1">
    <mergeCell ref="A2:Q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zoomScaleNormal="100" workbookViewId="0"/>
  </sheetViews>
  <sheetFormatPr defaultColWidth="9.140625" defaultRowHeight="12.75" x14ac:dyDescent="0.2"/>
  <cols>
    <col min="1" max="1" width="142" style="16" customWidth="1"/>
    <col min="2" max="2" width="19.2851562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sortState xmlns:xlrd2="http://schemas.microsoft.com/office/spreadsheetml/2017/richdata2" ref="A1:A3">
    <sortCondition descending="1" ref="A1"/>
  </sortState>
  <conditionalFormatting sqref="D2">
    <cfRule type="dataBar" priority="1">
      <dataBar>
        <cfvo type="min"/>
        <cfvo type="max"/>
        <color rgb="FF638EC6"/>
      </dataBar>
      <extLst>
        <ext xmlns:x14="http://schemas.microsoft.com/office/spreadsheetml/2009/9/main" uri="{B025F937-C7B1-47D3-B67F-A62EFF666E3E}">
          <x14:id>{C9AC5E14-EEBB-41F2-91CF-27A52ADEF014}</x14:id>
        </ext>
      </extLst>
    </cfRule>
  </conditionalFormatting>
  <pageMargins left="0.78431372549019618" right="0.78431372549019618" top="0.98039215686274517" bottom="0.98039215686274517" header="0.50980392156862753" footer="0.50980392156862753"/>
  <pageSetup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C9AC5E14-EEBB-41F2-91CF-27A52ADEF014}">
            <x14:dataBar minLength="0" maxLength="100" border="1" negativeBarBorderColorSameAsPositive="0">
              <x14:cfvo type="autoMin"/>
              <x14:cfvo type="autoMax"/>
              <x14:borderColor rgb="FF638EC6"/>
              <x14:negativeFillColor rgb="FFFF0000"/>
              <x14:negativeBorderColor rgb="FFFF0000"/>
              <x14:axisColor rgb="FF000000"/>
            </x14:dataBar>
          </x14:cfRule>
          <xm:sqref>D2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topLeftCell="A2" workbookViewId="0">
      <selection activeCell="A18" sqref="A18"/>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topLeftCell="A3" workbookViewId="0">
      <selection activeCell="D2" sqref="D2"/>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topLeftCell="A2" workbookViewId="0">
      <selection activeCell="A24" sqref="A24"/>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
  <sheetViews>
    <sheetView topLeftCell="A2" workbookViewId="0">
      <selection activeCell="C24" sqref="C24"/>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
  <sheetViews>
    <sheetView workbookViewId="0">
      <selection activeCell="L2" sqref="L2"/>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3"/>
  <sheetViews>
    <sheetView topLeftCell="A3" workbookViewId="0">
      <selection activeCell="P26" sqref="P26"/>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zoomScaleNormal="100" workbookViewId="0">
      <selection activeCell="E29" sqref="E29"/>
    </sheetView>
  </sheetViews>
  <sheetFormatPr defaultColWidth="9.140625" defaultRowHeight="12.75" x14ac:dyDescent="0.2"/>
  <cols>
    <col min="1" max="1" width="140.28515625" style="16" customWidth="1"/>
    <col min="2" max="16384" width="9.140625" style="16"/>
  </cols>
  <sheetData>
    <row r="1" spans="1:1" s="14" customFormat="1" ht="17.25" customHeight="1" x14ac:dyDescent="0.2">
      <c r="A1" s="15" t="s">
        <v>197</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
  <sheetViews>
    <sheetView topLeftCell="A2" workbookViewId="0">
      <selection activeCell="A4" sqref="A4"/>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3"/>
  <sheetViews>
    <sheetView topLeftCell="A3" zoomScaleNormal="100" workbookViewId="0">
      <selection activeCell="A21" sqref="A21"/>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C4AF6-413F-4E43-804E-2EA901AF8E43}">
  <dimension ref="A1:A5"/>
  <sheetViews>
    <sheetView tabSelected="1" workbookViewId="0">
      <selection activeCell="A4" sqref="A4"/>
    </sheetView>
  </sheetViews>
  <sheetFormatPr defaultColWidth="0" defaultRowHeight="12.75" customHeight="1" zeroHeight="1" x14ac:dyDescent="0.2"/>
  <cols>
    <col min="1" max="1" width="22.7109375" bestFit="1" customWidth="1"/>
    <col min="2" max="16384" width="9.140625" hidden="1"/>
  </cols>
  <sheetData>
    <row r="1" spans="1:1" ht="14.25" x14ac:dyDescent="0.2">
      <c r="A1" s="110" t="s">
        <v>260</v>
      </c>
    </row>
    <row r="2" spans="1:1" ht="14.25" x14ac:dyDescent="0.2">
      <c r="A2" s="110" t="s">
        <v>261</v>
      </c>
    </row>
    <row r="3" spans="1:1" ht="14.25" x14ac:dyDescent="0.2">
      <c r="A3" s="110" t="s">
        <v>262</v>
      </c>
    </row>
    <row r="4" spans="1:1" ht="14.25" x14ac:dyDescent="0.2">
      <c r="A4" s="110" t="s">
        <v>263</v>
      </c>
    </row>
    <row r="5" spans="1:1" ht="12.75" hidden="1" customHeight="1" x14ac:dyDescent="0.2">
      <c r="A5" s="77"/>
    </row>
  </sheetData>
  <hyperlinks>
    <hyperlink ref="A1" location="'MH Measure Summary'!A1" display="MH Measure Summary" xr:uid="{E335C485-056A-40EC-ACFD-014825B0D82E}"/>
    <hyperlink ref="A2" location="'MH Measure by Center'!A1" display="MH Measure by Center" xr:uid="{AD3A383C-86FC-43DE-8BBF-8A1BFA77F775}"/>
    <hyperlink ref="A3" location="Calculation!A1" display="Calculation" xr:uid="{8A451E17-5A0E-4207-A5E5-3652385A2E7C}"/>
    <hyperlink ref="A4" location="Glossary!A1" display="Glossary" xr:uid="{EB8A413F-3AC8-40A9-B600-80FDBCE70F01}"/>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3"/>
  <sheetViews>
    <sheetView zoomScaleNormal="100" workbookViewId="0">
      <selection activeCell="A3" sqref="A3"/>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43"/>
  <sheetViews>
    <sheetView showGridLines="0" workbookViewId="0">
      <selection activeCell="B32" sqref="B32"/>
    </sheetView>
  </sheetViews>
  <sheetFormatPr defaultColWidth="43.28515625" defaultRowHeight="12.75" x14ac:dyDescent="0.2"/>
  <cols>
    <col min="1" max="1" width="43.28515625" style="16"/>
    <col min="2" max="2" width="29.140625" style="16" bestFit="1" customWidth="1"/>
    <col min="3" max="3" width="20.28515625" style="16" customWidth="1"/>
    <col min="4" max="4" width="19.28515625" style="16" customWidth="1"/>
    <col min="5" max="16384" width="43.28515625" style="16"/>
  </cols>
  <sheetData>
    <row r="1" spans="1:4" ht="25.5" x14ac:dyDescent="0.2">
      <c r="B1" s="17" t="s">
        <v>170</v>
      </c>
    </row>
    <row r="2" spans="1:4" x14ac:dyDescent="0.2">
      <c r="A2" s="22" t="s">
        <v>129</v>
      </c>
      <c r="B2" s="64">
        <f t="shared" ref="B2:B8" si="0">D2</f>
        <v>9.2864125122189597E-2</v>
      </c>
      <c r="C2" s="50"/>
      <c r="D2" s="62">
        <v>9.2864125122189597E-2</v>
      </c>
    </row>
    <row r="3" spans="1:4" x14ac:dyDescent="0.2">
      <c r="A3" s="22" t="s">
        <v>112</v>
      </c>
      <c r="B3" s="64">
        <f t="shared" si="0"/>
        <v>0.115671641791045</v>
      </c>
      <c r="C3" s="50"/>
      <c r="D3" s="62">
        <v>0.115671641791045</v>
      </c>
    </row>
    <row r="4" spans="1:4" x14ac:dyDescent="0.2">
      <c r="A4" s="22" t="s">
        <v>123</v>
      </c>
      <c r="B4" s="64">
        <f t="shared" si="0"/>
        <v>0.117196056955093</v>
      </c>
      <c r="C4" s="50"/>
      <c r="D4" s="62">
        <v>0.117196056955093</v>
      </c>
    </row>
    <row r="5" spans="1:4" x14ac:dyDescent="0.2">
      <c r="A5" s="22" t="s">
        <v>175</v>
      </c>
      <c r="B5" s="64">
        <f t="shared" si="0"/>
        <v>0.118085106382979</v>
      </c>
      <c r="C5" s="50"/>
      <c r="D5" s="62">
        <v>0.118085106382979</v>
      </c>
    </row>
    <row r="6" spans="1:4" x14ac:dyDescent="0.2">
      <c r="A6" s="22" t="s">
        <v>131</v>
      </c>
      <c r="B6" s="64">
        <f t="shared" si="0"/>
        <v>0.14313471502590699</v>
      </c>
      <c r="C6" s="50"/>
      <c r="D6" s="62">
        <v>0.14313471502590699</v>
      </c>
    </row>
    <row r="7" spans="1:4" x14ac:dyDescent="0.2">
      <c r="A7" s="22" t="s">
        <v>128</v>
      </c>
      <c r="B7" s="64">
        <f t="shared" si="0"/>
        <v>0.145889241278361</v>
      </c>
      <c r="C7" s="50"/>
      <c r="D7" s="63">
        <v>0.145889241278361</v>
      </c>
    </row>
    <row r="8" spans="1:4" x14ac:dyDescent="0.2">
      <c r="A8" s="22" t="s">
        <v>118</v>
      </c>
      <c r="B8" s="64">
        <f t="shared" si="0"/>
        <v>0.151270207852194</v>
      </c>
      <c r="C8" s="50"/>
      <c r="D8" s="63">
        <v>0.151270207852194</v>
      </c>
    </row>
    <row r="9" spans="1:4" x14ac:dyDescent="0.2">
      <c r="A9" s="22" t="s">
        <v>143</v>
      </c>
      <c r="B9" s="51"/>
      <c r="C9" s="50">
        <f t="shared" ref="C9:C40" si="1">D9</f>
        <v>0.165501165501166</v>
      </c>
      <c r="D9" s="61">
        <v>0.165501165501166</v>
      </c>
    </row>
    <row r="10" spans="1:4" x14ac:dyDescent="0.2">
      <c r="A10" s="22" t="s">
        <v>135</v>
      </c>
      <c r="B10" s="53"/>
      <c r="C10" s="50">
        <f t="shared" si="1"/>
        <v>0.17060367454068201</v>
      </c>
      <c r="D10" s="61">
        <v>0.17060367454068201</v>
      </c>
    </row>
    <row r="11" spans="1:4" x14ac:dyDescent="0.2">
      <c r="A11" s="22" t="s">
        <v>115</v>
      </c>
      <c r="B11" s="52"/>
      <c r="C11" s="50">
        <f t="shared" si="1"/>
        <v>0.17228226319135401</v>
      </c>
      <c r="D11" s="60">
        <v>0.17228226319135401</v>
      </c>
    </row>
    <row r="12" spans="1:4" x14ac:dyDescent="0.2">
      <c r="A12" s="22" t="s">
        <v>133</v>
      </c>
      <c r="B12" s="50"/>
      <c r="C12" s="50">
        <f t="shared" si="1"/>
        <v>0.17773339990015</v>
      </c>
      <c r="D12" s="61">
        <v>0.17773339990015</v>
      </c>
    </row>
    <row r="13" spans="1:4" x14ac:dyDescent="0.2">
      <c r="A13" s="22" t="s">
        <v>121</v>
      </c>
      <c r="B13" s="52"/>
      <c r="C13" s="50">
        <f t="shared" si="1"/>
        <v>0.183362971744714</v>
      </c>
      <c r="D13" s="61">
        <v>0.183362971744714</v>
      </c>
    </row>
    <row r="14" spans="1:4" x14ac:dyDescent="0.2">
      <c r="A14" s="22" t="s">
        <v>124</v>
      </c>
      <c r="B14" s="50"/>
      <c r="C14" s="50">
        <f t="shared" si="1"/>
        <v>0.18699186991869901</v>
      </c>
      <c r="D14" s="60">
        <v>0.18699186991869901</v>
      </c>
    </row>
    <row r="15" spans="1:4" x14ac:dyDescent="0.2">
      <c r="A15" s="22" t="s">
        <v>144</v>
      </c>
      <c r="B15" s="52"/>
      <c r="C15" s="50">
        <f t="shared" si="1"/>
        <v>0.18788958147818299</v>
      </c>
      <c r="D15" s="60">
        <v>0.18788958147818299</v>
      </c>
    </row>
    <row r="16" spans="1:4" x14ac:dyDescent="0.2">
      <c r="A16" s="22" t="s">
        <v>113</v>
      </c>
      <c r="B16" s="52"/>
      <c r="C16" s="50">
        <f t="shared" si="1"/>
        <v>0.189961880559085</v>
      </c>
      <c r="D16" s="60">
        <v>0.189961880559085</v>
      </c>
    </row>
    <row r="17" spans="1:4" x14ac:dyDescent="0.2">
      <c r="A17" s="22" t="s">
        <v>114</v>
      </c>
      <c r="B17" s="52"/>
      <c r="C17" s="50">
        <f t="shared" si="1"/>
        <v>0.198641765704584</v>
      </c>
      <c r="D17" s="61">
        <v>0.198641765704584</v>
      </c>
    </row>
    <row r="18" spans="1:4" x14ac:dyDescent="0.2">
      <c r="A18" s="22" t="s">
        <v>194</v>
      </c>
      <c r="B18" s="52"/>
      <c r="C18" s="50">
        <f t="shared" si="1"/>
        <v>0.21375153476950601</v>
      </c>
      <c r="D18" s="61">
        <v>0.21375153476950601</v>
      </c>
    </row>
    <row r="19" spans="1:4" x14ac:dyDescent="0.2">
      <c r="A19" s="22" t="s">
        <v>140</v>
      </c>
      <c r="B19" s="53"/>
      <c r="C19" s="50">
        <f t="shared" si="1"/>
        <v>0.21794871794871801</v>
      </c>
      <c r="D19" s="60">
        <v>0.21794871794871801</v>
      </c>
    </row>
    <row r="20" spans="1:4" x14ac:dyDescent="0.2">
      <c r="A20" s="22" t="s">
        <v>116</v>
      </c>
      <c r="B20" s="52"/>
      <c r="C20" s="50">
        <f t="shared" si="1"/>
        <v>0.22305764411027601</v>
      </c>
      <c r="D20" s="61">
        <v>0.22305764411027601</v>
      </c>
    </row>
    <row r="21" spans="1:4" x14ac:dyDescent="0.2">
      <c r="A21" s="22" t="s">
        <v>142</v>
      </c>
      <c r="B21" s="50"/>
      <c r="C21" s="50">
        <f t="shared" si="1"/>
        <v>0.22857142857142901</v>
      </c>
      <c r="D21" s="60">
        <v>0.22857142857142901</v>
      </c>
    </row>
    <row r="22" spans="1:4" x14ac:dyDescent="0.2">
      <c r="A22" s="22" t="s">
        <v>132</v>
      </c>
      <c r="B22" s="50"/>
      <c r="C22" s="50">
        <f t="shared" si="1"/>
        <v>0.23253275109170299</v>
      </c>
      <c r="D22" s="60">
        <v>0.23253275109170299</v>
      </c>
    </row>
    <row r="23" spans="1:4" x14ac:dyDescent="0.2">
      <c r="A23" s="22" t="s">
        <v>137</v>
      </c>
      <c r="B23" s="52"/>
      <c r="C23" s="50">
        <f t="shared" si="1"/>
        <v>0.23442449841605101</v>
      </c>
      <c r="D23" s="61">
        <v>0.23442449841605101</v>
      </c>
    </row>
    <row r="24" spans="1:4" x14ac:dyDescent="0.2">
      <c r="A24" s="22" t="s">
        <v>145</v>
      </c>
      <c r="B24" s="52"/>
      <c r="C24" s="50">
        <f t="shared" si="1"/>
        <v>0.25151719487525298</v>
      </c>
      <c r="D24" s="61">
        <v>0.25151719487525298</v>
      </c>
    </row>
    <row r="25" spans="1:4" x14ac:dyDescent="0.2">
      <c r="A25" s="22" t="s">
        <v>195</v>
      </c>
      <c r="B25" s="52"/>
      <c r="C25" s="50">
        <f t="shared" si="1"/>
        <v>0.26292629262926298</v>
      </c>
      <c r="D25" s="61">
        <v>0.26292629262926298</v>
      </c>
    </row>
    <row r="26" spans="1:4" x14ac:dyDescent="0.2">
      <c r="A26" s="22" t="s">
        <v>141</v>
      </c>
      <c r="B26" s="50"/>
      <c r="C26" s="50">
        <f t="shared" si="1"/>
        <v>0.26439232409381702</v>
      </c>
      <c r="D26" s="61">
        <v>0.26439232409381702</v>
      </c>
    </row>
    <row r="27" spans="1:4" x14ac:dyDescent="0.2">
      <c r="A27" s="22" t="s">
        <v>126</v>
      </c>
      <c r="B27" s="50"/>
      <c r="C27" s="50">
        <f t="shared" si="1"/>
        <v>0.27692307692307699</v>
      </c>
      <c r="D27" s="60">
        <v>0.27692307692307699</v>
      </c>
    </row>
    <row r="28" spans="1:4" x14ac:dyDescent="0.2">
      <c r="A28" s="22" t="s">
        <v>122</v>
      </c>
      <c r="B28" s="28"/>
      <c r="C28" s="50">
        <f t="shared" si="1"/>
        <v>0.27871054398925499</v>
      </c>
      <c r="D28" s="60">
        <v>0.27871054398925499</v>
      </c>
    </row>
    <row r="29" spans="1:4" x14ac:dyDescent="0.2">
      <c r="A29" s="22" t="s">
        <v>136</v>
      </c>
      <c r="B29" s="50"/>
      <c r="C29" s="50">
        <f t="shared" si="1"/>
        <v>0.29458794587945902</v>
      </c>
      <c r="D29" s="60">
        <v>0.29458794587945902</v>
      </c>
    </row>
    <row r="30" spans="1:4" x14ac:dyDescent="0.2">
      <c r="A30" s="22" t="s">
        <v>127</v>
      </c>
      <c r="B30" s="50"/>
      <c r="C30" s="50">
        <f t="shared" si="1"/>
        <v>0.297828335056877</v>
      </c>
      <c r="D30" s="61">
        <v>0.297828335056877</v>
      </c>
    </row>
    <row r="31" spans="1:4" x14ac:dyDescent="0.2">
      <c r="A31" s="22" t="s">
        <v>146</v>
      </c>
      <c r="B31" s="52"/>
      <c r="C31" s="50">
        <f t="shared" si="1"/>
        <v>0.30533683289588798</v>
      </c>
      <c r="D31" s="60">
        <v>0.30533683289588798</v>
      </c>
    </row>
    <row r="32" spans="1:4" x14ac:dyDescent="0.2">
      <c r="A32" s="22" t="s">
        <v>117</v>
      </c>
      <c r="B32" s="52"/>
      <c r="C32" s="50">
        <f t="shared" si="1"/>
        <v>0.33333333333333298</v>
      </c>
      <c r="D32" s="60">
        <v>0.33333333333333298</v>
      </c>
    </row>
    <row r="33" spans="1:4" x14ac:dyDescent="0.2">
      <c r="A33" s="22" t="s">
        <v>139</v>
      </c>
      <c r="B33" s="28"/>
      <c r="C33" s="50">
        <f t="shared" si="1"/>
        <v>0.35189309576837402</v>
      </c>
      <c r="D33" s="60">
        <v>0.35189309576837402</v>
      </c>
    </row>
    <row r="34" spans="1:4" x14ac:dyDescent="0.2">
      <c r="A34" s="22" t="s">
        <v>134</v>
      </c>
      <c r="B34" s="53"/>
      <c r="C34" s="50">
        <f t="shared" si="1"/>
        <v>0.35900050994390598</v>
      </c>
      <c r="D34" s="60">
        <v>0.35900050994390598</v>
      </c>
    </row>
    <row r="35" spans="1:4" x14ac:dyDescent="0.2">
      <c r="A35" s="22" t="s">
        <v>130</v>
      </c>
      <c r="B35" s="50"/>
      <c r="C35" s="50">
        <f t="shared" si="1"/>
        <v>0.38679245283018898</v>
      </c>
      <c r="D35" s="60">
        <v>0.38679245283018898</v>
      </c>
    </row>
    <row r="36" spans="1:4" x14ac:dyDescent="0.2">
      <c r="A36" s="22" t="s">
        <v>119</v>
      </c>
      <c r="B36" s="50"/>
      <c r="C36" s="50">
        <f t="shared" si="1"/>
        <v>0.39210998206814102</v>
      </c>
      <c r="D36" s="61">
        <v>0.39210998206814102</v>
      </c>
    </row>
    <row r="37" spans="1:4" x14ac:dyDescent="0.2">
      <c r="A37" s="22" t="s">
        <v>111</v>
      </c>
      <c r="B37" s="52"/>
      <c r="C37" s="50">
        <f t="shared" si="1"/>
        <v>0.43115438108484</v>
      </c>
      <c r="D37" s="60">
        <v>0.43115438108484</v>
      </c>
    </row>
    <row r="38" spans="1:4" x14ac:dyDescent="0.2">
      <c r="A38" s="22" t="s">
        <v>120</v>
      </c>
      <c r="B38" s="50"/>
      <c r="C38" s="50">
        <f t="shared" si="1"/>
        <v>0.44472361809045202</v>
      </c>
      <c r="D38" s="60">
        <v>0.44472361809045202</v>
      </c>
    </row>
    <row r="39" spans="1:4" x14ac:dyDescent="0.2">
      <c r="A39" s="22" t="s">
        <v>125</v>
      </c>
      <c r="B39" s="52"/>
      <c r="C39" s="50">
        <f t="shared" si="1"/>
        <v>0.46412754650132898</v>
      </c>
      <c r="D39" s="61">
        <v>0.46412754650132898</v>
      </c>
    </row>
    <row r="40" spans="1:4" x14ac:dyDescent="0.2">
      <c r="A40" s="22" t="s">
        <v>138</v>
      </c>
      <c r="B40" s="51"/>
      <c r="C40" s="50">
        <f t="shared" si="1"/>
        <v>0.53428571428571403</v>
      </c>
      <c r="D40" s="60">
        <v>0.53428571428571403</v>
      </c>
    </row>
    <row r="41" spans="1:4" x14ac:dyDescent="0.2">
      <c r="D41" s="21"/>
    </row>
    <row r="42" spans="1:4" x14ac:dyDescent="0.2">
      <c r="D42" s="21"/>
    </row>
    <row r="43" spans="1:4" x14ac:dyDescent="0.2">
      <c r="D43" s="21"/>
    </row>
  </sheetData>
  <autoFilter ref="A1:D36" xr:uid="{00000000-0009-0000-0000-00001F000000}">
    <sortState xmlns:xlrd2="http://schemas.microsoft.com/office/spreadsheetml/2017/richdata2" ref="A2:D40">
      <sortCondition ref="D1:D36"/>
    </sortState>
  </autoFilter>
  <sortState xmlns:xlrd2="http://schemas.microsoft.com/office/spreadsheetml/2017/richdata2" ref="A2:B36">
    <sortCondition ref="B2:B36"/>
  </sortState>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3"/>
  <sheetViews>
    <sheetView workbookViewId="0">
      <selection activeCell="I2" sqref="I2"/>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3"/>
  <sheetViews>
    <sheetView topLeftCell="A3" zoomScaleNormal="100" workbookViewId="0">
      <selection activeCell="A27" sqref="A27"/>
    </sheetView>
  </sheetViews>
  <sheetFormatPr defaultColWidth="9.140625" defaultRowHeight="12.75" x14ac:dyDescent="0.2"/>
  <cols>
    <col min="1" max="1" width="142" style="16" customWidth="1"/>
    <col min="2" max="2" width="9.2851562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3"/>
  <sheetViews>
    <sheetView topLeftCell="A2" workbookViewId="0">
      <selection activeCell="A16" sqref="A16"/>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3"/>
  <sheetViews>
    <sheetView workbookViewId="0">
      <selection activeCell="G13" sqref="G13"/>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3"/>
  <sheetViews>
    <sheetView zoomScaleNormal="100" workbookViewId="0">
      <selection activeCell="H2" sqref="H2"/>
    </sheetView>
  </sheetViews>
  <sheetFormatPr defaultColWidth="9.140625" defaultRowHeight="12.75" x14ac:dyDescent="0.2"/>
  <cols>
    <col min="1" max="1" width="142" style="16" customWidth="1"/>
    <col min="2" max="2" width="4.7109375" style="16" customWidth="1"/>
    <col min="3" max="16384" width="9.140625" style="16"/>
  </cols>
  <sheetData>
    <row r="1" spans="1:1" s="14" customFormat="1" ht="17.25" customHeight="1" x14ac:dyDescent="0.2">
      <c r="A1" s="15" t="s">
        <v>197</v>
      </c>
    </row>
    <row r="2" spans="1:1" s="14" customFormat="1" ht="300" customHeight="1" x14ac:dyDescent="0.2"/>
    <row r="3" spans="1:1" s="14" customFormat="1" ht="224.25" customHeight="1" x14ac:dyDescent="0.2"/>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3"/>
  <sheetViews>
    <sheetView workbookViewId="0">
      <selection activeCell="A9" sqref="A9"/>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3"/>
  <sheetViews>
    <sheetView topLeftCell="A3" workbookViewId="0">
      <selection activeCell="K2" sqref="K2"/>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3"/>
  <sheetViews>
    <sheetView workbookViewId="0">
      <selection activeCell="G19" sqref="G19"/>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2CCD4-67F8-4C59-8520-D77A9FD76B0B}">
  <dimension ref="A1:N1"/>
  <sheetViews>
    <sheetView workbookViewId="0">
      <selection activeCell="V4" sqref="V4"/>
    </sheetView>
  </sheetViews>
  <sheetFormatPr defaultRowHeight="12.75" x14ac:dyDescent="0.2"/>
  <sheetData>
    <row r="1" spans="1:14" x14ac:dyDescent="0.2">
      <c r="A1" s="142" t="s">
        <v>295</v>
      </c>
      <c r="B1" s="142"/>
      <c r="C1" s="142"/>
      <c r="D1" s="142"/>
      <c r="E1" s="142"/>
      <c r="F1" s="142"/>
      <c r="G1" s="142"/>
      <c r="H1" s="142"/>
      <c r="I1" s="142"/>
      <c r="J1" s="142"/>
      <c r="K1" s="142"/>
      <c r="L1" s="142"/>
      <c r="M1" s="142"/>
      <c r="N1" s="142"/>
    </row>
  </sheetData>
  <mergeCells count="1">
    <mergeCell ref="A1:N1"/>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3"/>
  <sheetViews>
    <sheetView workbookViewId="0">
      <selection activeCell="C2" sqref="C2"/>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3"/>
  <sheetViews>
    <sheetView zoomScaleNormal="100" workbookViewId="0">
      <selection activeCell="D3" sqref="D3"/>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D40"/>
  <sheetViews>
    <sheetView workbookViewId="0">
      <selection activeCell="D2" sqref="D2:D10"/>
    </sheetView>
  </sheetViews>
  <sheetFormatPr defaultRowHeight="12.75" x14ac:dyDescent="0.2"/>
  <cols>
    <col min="1" max="1" width="40.28515625" bestFit="1" customWidth="1"/>
    <col min="2" max="3" width="9.140625" style="20"/>
  </cols>
  <sheetData>
    <row r="1" spans="1:4" x14ac:dyDescent="0.2">
      <c r="B1" s="20" t="s">
        <v>106</v>
      </c>
    </row>
    <row r="2" spans="1:4" x14ac:dyDescent="0.2">
      <c r="A2" s="56" t="s">
        <v>123</v>
      </c>
      <c r="B2" s="57">
        <f>D2</f>
        <v>0.8</v>
      </c>
      <c r="C2" s="23"/>
      <c r="D2" s="57">
        <v>0.8</v>
      </c>
    </row>
    <row r="3" spans="1:4" x14ac:dyDescent="0.2">
      <c r="A3" s="56" t="s">
        <v>194</v>
      </c>
      <c r="B3" s="57">
        <f t="shared" ref="B3:B10" si="0">D3</f>
        <v>0.80638297872340425</v>
      </c>
      <c r="C3" s="23"/>
      <c r="D3" s="57">
        <v>0.80638297872340425</v>
      </c>
    </row>
    <row r="4" spans="1:4" x14ac:dyDescent="0.2">
      <c r="A4" s="56" t="s">
        <v>124</v>
      </c>
      <c r="B4" s="57">
        <f t="shared" si="0"/>
        <v>0.86363636363636365</v>
      </c>
      <c r="C4" s="23"/>
      <c r="D4" s="57">
        <v>0.86363636363636365</v>
      </c>
    </row>
    <row r="5" spans="1:4" x14ac:dyDescent="0.2">
      <c r="A5" s="56" t="s">
        <v>141</v>
      </c>
      <c r="B5" s="57">
        <f t="shared" si="0"/>
        <v>0.88775510204081631</v>
      </c>
      <c r="C5" s="23"/>
      <c r="D5" s="57">
        <v>0.88775510204081631</v>
      </c>
    </row>
    <row r="6" spans="1:4" x14ac:dyDescent="0.2">
      <c r="A6" s="56" t="s">
        <v>143</v>
      </c>
      <c r="B6" s="57">
        <f t="shared" si="0"/>
        <v>0.90697674418604646</v>
      </c>
      <c r="C6" s="23"/>
      <c r="D6" s="57">
        <v>0.90697674418604646</v>
      </c>
    </row>
    <row r="7" spans="1:4" x14ac:dyDescent="0.2">
      <c r="A7" s="56" t="s">
        <v>117</v>
      </c>
      <c r="B7" s="57">
        <f t="shared" si="0"/>
        <v>0.90909090909090906</v>
      </c>
      <c r="C7" s="23"/>
      <c r="D7" s="57">
        <v>0.90909090909090906</v>
      </c>
    </row>
    <row r="8" spans="1:4" x14ac:dyDescent="0.2">
      <c r="A8" s="56" t="s">
        <v>131</v>
      </c>
      <c r="B8" s="57">
        <f t="shared" si="0"/>
        <v>0.9285714285714286</v>
      </c>
      <c r="C8" s="23"/>
      <c r="D8" s="57">
        <v>0.9285714285714286</v>
      </c>
    </row>
    <row r="9" spans="1:4" x14ac:dyDescent="0.2">
      <c r="A9" s="56" t="s">
        <v>135</v>
      </c>
      <c r="B9" s="57">
        <f t="shared" si="0"/>
        <v>0.9375</v>
      </c>
      <c r="C9" s="23"/>
      <c r="D9" s="57">
        <v>0.9375</v>
      </c>
    </row>
    <row r="10" spans="1:4" x14ac:dyDescent="0.2">
      <c r="A10" s="56" t="s">
        <v>113</v>
      </c>
      <c r="B10" s="57">
        <f t="shared" si="0"/>
        <v>0.94345238095238093</v>
      </c>
      <c r="C10" s="23"/>
      <c r="D10" s="57">
        <v>0.94345238095238093</v>
      </c>
    </row>
    <row r="11" spans="1:4" x14ac:dyDescent="0.2">
      <c r="A11" s="56" t="s">
        <v>111</v>
      </c>
      <c r="B11" s="23"/>
      <c r="C11" s="23">
        <f>D11</f>
        <v>0.94736842105263153</v>
      </c>
      <c r="D11" s="57">
        <v>0.94736842105263153</v>
      </c>
    </row>
    <row r="12" spans="1:4" x14ac:dyDescent="0.2">
      <c r="A12" s="56" t="s">
        <v>116</v>
      </c>
      <c r="B12" s="23"/>
      <c r="C12" s="23">
        <f t="shared" ref="C12:C32" si="1">D12</f>
        <v>0.97014925373134331</v>
      </c>
      <c r="D12" s="57">
        <v>0.97014925373134331</v>
      </c>
    </row>
    <row r="13" spans="1:4" x14ac:dyDescent="0.2">
      <c r="A13" s="56" t="s">
        <v>138</v>
      </c>
      <c r="B13" s="23"/>
      <c r="C13" s="23">
        <f t="shared" si="1"/>
        <v>0.97029702970297027</v>
      </c>
      <c r="D13" s="57">
        <v>0.97029702970297027</v>
      </c>
    </row>
    <row r="14" spans="1:4" x14ac:dyDescent="0.2">
      <c r="A14" s="56" t="s">
        <v>115</v>
      </c>
      <c r="B14" s="23"/>
      <c r="C14" s="23">
        <f t="shared" si="1"/>
        <v>0.97165354330708664</v>
      </c>
      <c r="D14" s="57">
        <v>0.97165354330708664</v>
      </c>
    </row>
    <row r="15" spans="1:4" x14ac:dyDescent="0.2">
      <c r="A15" s="56" t="s">
        <v>195</v>
      </c>
      <c r="B15" s="23"/>
      <c r="C15" s="23">
        <f t="shared" si="1"/>
        <v>0.97282608695652173</v>
      </c>
      <c r="D15" s="57">
        <v>0.97282608695652173</v>
      </c>
    </row>
    <row r="16" spans="1:4" x14ac:dyDescent="0.2">
      <c r="A16" s="56" t="s">
        <v>134</v>
      </c>
      <c r="B16" s="23"/>
      <c r="C16" s="23">
        <f t="shared" si="1"/>
        <v>0.97518610421836227</v>
      </c>
      <c r="D16" s="57">
        <v>0.97518610421836227</v>
      </c>
    </row>
    <row r="17" spans="1:4" x14ac:dyDescent="0.2">
      <c r="A17" s="56" t="s">
        <v>120</v>
      </c>
      <c r="B17" s="55"/>
      <c r="C17" s="23">
        <f t="shared" si="1"/>
        <v>0.97560975609756095</v>
      </c>
      <c r="D17" s="57">
        <v>0.97560975609756095</v>
      </c>
    </row>
    <row r="18" spans="1:4" x14ac:dyDescent="0.2">
      <c r="A18" s="56" t="s">
        <v>127</v>
      </c>
      <c r="B18" s="55"/>
      <c r="C18" s="23">
        <f t="shared" si="1"/>
        <v>0.97665369649805445</v>
      </c>
      <c r="D18" s="57">
        <v>0.97665369649805445</v>
      </c>
    </row>
    <row r="19" spans="1:4" x14ac:dyDescent="0.2">
      <c r="A19" s="56" t="s">
        <v>144</v>
      </c>
      <c r="B19" s="55"/>
      <c r="C19" s="23">
        <f t="shared" si="1"/>
        <v>0.97826086956521741</v>
      </c>
      <c r="D19" s="57">
        <v>0.97826086956521741</v>
      </c>
    </row>
    <row r="20" spans="1:4" x14ac:dyDescent="0.2">
      <c r="A20" s="56" t="s">
        <v>136</v>
      </c>
      <c r="B20" s="55"/>
      <c r="C20" s="23">
        <f t="shared" si="1"/>
        <v>0.9821428571428571</v>
      </c>
      <c r="D20" s="57">
        <v>0.9821428571428571</v>
      </c>
    </row>
    <row r="21" spans="1:4" x14ac:dyDescent="0.2">
      <c r="A21" s="56" t="s">
        <v>146</v>
      </c>
      <c r="B21" s="55"/>
      <c r="C21" s="23">
        <f t="shared" si="1"/>
        <v>0.9850746268656716</v>
      </c>
      <c r="D21" s="57">
        <v>0.9850746268656716</v>
      </c>
    </row>
    <row r="22" spans="1:4" x14ac:dyDescent="0.2">
      <c r="A22" s="56" t="s">
        <v>139</v>
      </c>
      <c r="B22" s="23"/>
      <c r="C22" s="23">
        <f t="shared" si="1"/>
        <v>0.98630136986301364</v>
      </c>
      <c r="D22" s="57">
        <v>0.98630136986301364</v>
      </c>
    </row>
    <row r="23" spans="1:4" x14ac:dyDescent="0.2">
      <c r="A23" s="56" t="s">
        <v>132</v>
      </c>
      <c r="B23" s="23"/>
      <c r="C23" s="23">
        <f t="shared" si="1"/>
        <v>0.98870056497175141</v>
      </c>
      <c r="D23" s="57">
        <v>0.98870056497175141</v>
      </c>
    </row>
    <row r="24" spans="1:4" x14ac:dyDescent="0.2">
      <c r="A24" s="56" t="s">
        <v>140</v>
      </c>
      <c r="B24" s="55"/>
      <c r="C24" s="23">
        <f t="shared" si="1"/>
        <v>0.9916666666666667</v>
      </c>
      <c r="D24" s="57">
        <v>0.9916666666666667</v>
      </c>
    </row>
    <row r="25" spans="1:4" x14ac:dyDescent="0.2">
      <c r="A25" s="56" t="s">
        <v>128</v>
      </c>
      <c r="B25" s="55"/>
      <c r="C25" s="23">
        <f t="shared" si="1"/>
        <v>0.99180327868852458</v>
      </c>
      <c r="D25" s="57">
        <v>0.99180327868852458</v>
      </c>
    </row>
    <row r="26" spans="1:4" x14ac:dyDescent="0.2">
      <c r="A26" s="56" t="s">
        <v>122</v>
      </c>
      <c r="B26" s="55"/>
      <c r="C26" s="23">
        <f t="shared" si="1"/>
        <v>0.99295774647887325</v>
      </c>
      <c r="D26" s="57">
        <v>0.99295774647887325</v>
      </c>
    </row>
    <row r="27" spans="1:4" x14ac:dyDescent="0.2">
      <c r="A27" s="56" t="s">
        <v>142</v>
      </c>
      <c r="B27" s="55"/>
      <c r="C27" s="23">
        <f t="shared" si="1"/>
        <v>0.99431818181818177</v>
      </c>
      <c r="D27" s="57">
        <v>0.99431818181818177</v>
      </c>
    </row>
    <row r="28" spans="1:4" x14ac:dyDescent="0.2">
      <c r="A28" s="56" t="s">
        <v>118</v>
      </c>
      <c r="B28" s="55"/>
      <c r="C28" s="23">
        <f t="shared" si="1"/>
        <v>0.99674267100977199</v>
      </c>
      <c r="D28" s="57">
        <v>0.99674267100977199</v>
      </c>
    </row>
    <row r="29" spans="1:4" x14ac:dyDescent="0.2">
      <c r="A29" s="56" t="s">
        <v>121</v>
      </c>
      <c r="B29" s="55"/>
      <c r="C29" s="23">
        <f t="shared" si="1"/>
        <v>0.99899899899899902</v>
      </c>
      <c r="D29" s="57">
        <v>0.99899899899899902</v>
      </c>
    </row>
    <row r="30" spans="1:4" x14ac:dyDescent="0.2">
      <c r="A30" s="56" t="s">
        <v>112</v>
      </c>
      <c r="B30" s="23"/>
      <c r="C30" s="23">
        <f t="shared" si="1"/>
        <v>1</v>
      </c>
      <c r="D30" s="57">
        <v>1</v>
      </c>
    </row>
    <row r="31" spans="1:4" x14ac:dyDescent="0.2">
      <c r="A31" s="56" t="s">
        <v>114</v>
      </c>
      <c r="B31" s="23"/>
      <c r="C31" s="23">
        <f t="shared" si="1"/>
        <v>1</v>
      </c>
      <c r="D31" s="57">
        <v>1</v>
      </c>
    </row>
    <row r="32" spans="1:4" x14ac:dyDescent="0.2">
      <c r="A32" s="56" t="s">
        <v>119</v>
      </c>
      <c r="B32" s="55"/>
      <c r="C32" s="23">
        <f t="shared" si="1"/>
        <v>1</v>
      </c>
      <c r="D32" s="57">
        <v>1</v>
      </c>
    </row>
    <row r="33" spans="1:4" x14ac:dyDescent="0.2">
      <c r="A33" s="56" t="s">
        <v>125</v>
      </c>
      <c r="B33" s="23"/>
      <c r="C33" s="23">
        <f t="shared" ref="C33:C40" si="2">D33</f>
        <v>1</v>
      </c>
      <c r="D33" s="57">
        <v>1</v>
      </c>
    </row>
    <row r="34" spans="1:4" x14ac:dyDescent="0.2">
      <c r="A34" s="56" t="s">
        <v>126</v>
      </c>
      <c r="B34" s="55"/>
      <c r="C34" s="23">
        <f t="shared" si="2"/>
        <v>1</v>
      </c>
      <c r="D34" s="57">
        <v>1</v>
      </c>
    </row>
    <row r="35" spans="1:4" x14ac:dyDescent="0.2">
      <c r="A35" s="56" t="s">
        <v>129</v>
      </c>
      <c r="B35" s="55"/>
      <c r="C35" s="23">
        <f t="shared" si="2"/>
        <v>1</v>
      </c>
      <c r="D35" s="57">
        <v>1</v>
      </c>
    </row>
    <row r="36" spans="1:4" x14ac:dyDescent="0.2">
      <c r="A36" s="56" t="s">
        <v>130</v>
      </c>
      <c r="B36" s="23"/>
      <c r="C36" s="23">
        <f t="shared" si="2"/>
        <v>1</v>
      </c>
      <c r="D36" s="57">
        <v>1</v>
      </c>
    </row>
    <row r="37" spans="1:4" x14ac:dyDescent="0.2">
      <c r="A37" s="56" t="s">
        <v>133</v>
      </c>
      <c r="B37" s="55"/>
      <c r="C37" s="23">
        <f t="shared" si="2"/>
        <v>1</v>
      </c>
      <c r="D37" s="57">
        <v>1</v>
      </c>
    </row>
    <row r="38" spans="1:4" x14ac:dyDescent="0.2">
      <c r="A38" s="56" t="s">
        <v>137</v>
      </c>
      <c r="B38" s="23"/>
      <c r="C38" s="23">
        <f t="shared" si="2"/>
        <v>1</v>
      </c>
      <c r="D38" s="57">
        <v>1</v>
      </c>
    </row>
    <row r="39" spans="1:4" x14ac:dyDescent="0.2">
      <c r="A39" s="56" t="s">
        <v>175</v>
      </c>
      <c r="B39" s="55"/>
      <c r="C39" s="23">
        <f t="shared" si="2"/>
        <v>1</v>
      </c>
      <c r="D39" s="57">
        <v>1</v>
      </c>
    </row>
    <row r="40" spans="1:4" x14ac:dyDescent="0.2">
      <c r="A40" s="56" t="s">
        <v>145</v>
      </c>
      <c r="B40" s="55"/>
      <c r="C40" s="23">
        <f t="shared" si="2"/>
        <v>1</v>
      </c>
      <c r="D40" s="57">
        <v>1</v>
      </c>
    </row>
  </sheetData>
  <autoFilter ref="A1:D34" xr:uid="{00000000-0009-0000-0000-00003D000000}">
    <sortState xmlns:xlrd2="http://schemas.microsoft.com/office/spreadsheetml/2017/richdata2" ref="A2:D40">
      <sortCondition ref="D1:D34"/>
    </sortState>
  </autoFilter>
  <sortState xmlns:xlrd2="http://schemas.microsoft.com/office/spreadsheetml/2017/richdata2" ref="A2:D36">
    <sortCondition ref="D2:D36"/>
  </sortState>
  <conditionalFormatting sqref="C6:D6 D2:D5 D7:D36 B2:B10 C7:C40">
    <cfRule type="cellIs" dxfId="14" priority="6" operator="lessThan">
      <formula>0.945</formula>
    </cfRule>
  </conditionalFormatting>
  <conditionalFormatting sqref="D37:D38">
    <cfRule type="cellIs" dxfId="13" priority="2" operator="lessThan">
      <formula>0.945</formula>
    </cfRule>
  </conditionalFormatting>
  <conditionalFormatting sqref="D39:D40">
    <cfRule type="cellIs" dxfId="12" priority="1" operator="lessThan">
      <formula>0.945</formula>
    </cfRule>
  </conditionalFormatting>
  <pageMargins left="0.78431372549019618" right="0.78431372549019618" top="0.98039215686274517" bottom="0.98039215686274517" header="0.50980392156862753" footer="0.50980392156862753"/>
  <pageSetup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3"/>
  <sheetViews>
    <sheetView workbookViewId="0">
      <selection activeCell="A27" sqref="A27"/>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3"/>
  <sheetViews>
    <sheetView workbookViewId="0">
      <selection activeCell="F2" sqref="F2"/>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3"/>
  <sheetViews>
    <sheetView zoomScaleNormal="100" workbookViewId="0">
      <selection activeCell="A2" sqref="A2"/>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3"/>
  <sheetViews>
    <sheetView workbookViewId="0">
      <selection activeCell="I3" sqref="I3"/>
    </sheetView>
  </sheetViews>
  <sheetFormatPr defaultRowHeight="12.75" x14ac:dyDescent="0.2"/>
  <cols>
    <col min="1" max="1" width="142" customWidth="1"/>
    <col min="2" max="2" width="4.7109375" customWidth="1"/>
  </cols>
  <sheetData>
    <row r="1" spans="1:1" s="1" customFormat="1" ht="17.25" customHeight="1" x14ac:dyDescent="0.2">
      <c r="A1" s="15" t="s">
        <v>197</v>
      </c>
    </row>
    <row r="2" spans="1:1" s="1" customFormat="1" ht="300" customHeight="1" x14ac:dyDescent="0.2"/>
    <row r="3" spans="1:1" s="1" customFormat="1" ht="224.25" customHeight="1" x14ac:dyDescent="0.2"/>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G51"/>
  <sheetViews>
    <sheetView workbookViewId="0">
      <pane ySplit="1" topLeftCell="A2" activePane="bottomLeft" state="frozen"/>
      <selection pane="bottomLeft"/>
    </sheetView>
  </sheetViews>
  <sheetFormatPr defaultColWidth="0" defaultRowHeight="14.25" zeroHeight="1" x14ac:dyDescent="0.2"/>
  <cols>
    <col min="1" max="1" width="46.140625" style="77" customWidth="1"/>
    <col min="2" max="2" width="80.28515625" style="124" customWidth="1"/>
    <col min="3" max="3" width="56.140625" style="124" customWidth="1"/>
    <col min="4" max="4" width="49.28515625" style="124" customWidth="1"/>
    <col min="5" max="6" width="8.7109375" style="77" hidden="1" customWidth="1"/>
    <col min="7" max="7" width="11.28515625" style="77" hidden="1" customWidth="1"/>
    <col min="8" max="16384" width="8.7109375" style="77" hidden="1"/>
  </cols>
  <sheetData>
    <row r="1" spans="1:7" s="138" customFormat="1" ht="15.75" x14ac:dyDescent="0.25">
      <c r="A1" s="83" t="s">
        <v>77</v>
      </c>
      <c r="B1" s="122" t="s">
        <v>78</v>
      </c>
      <c r="C1" s="123" t="s">
        <v>79</v>
      </c>
      <c r="D1" s="123" t="s">
        <v>80</v>
      </c>
    </row>
    <row r="2" spans="1:7" ht="28.5" x14ac:dyDescent="0.2">
      <c r="A2" s="128" t="str">
        <f>'MH Measure Summary'!B1</f>
        <v>Service Target Adult % (&gt;=100%)</v>
      </c>
      <c r="B2" s="129" t="s">
        <v>186</v>
      </c>
      <c r="C2" s="129" t="s">
        <v>178</v>
      </c>
      <c r="D2" s="129" t="s">
        <v>179</v>
      </c>
    </row>
    <row r="3" spans="1:7" ht="28.5" x14ac:dyDescent="0.2">
      <c r="A3" s="128" t="str">
        <f>'MH Measure Summary'!C1</f>
        <v>Adult Counseling Target % (&gt;= 12%)</v>
      </c>
      <c r="B3" s="129" t="s">
        <v>187</v>
      </c>
      <c r="C3" s="130" t="s">
        <v>204</v>
      </c>
      <c r="D3" s="130" t="s">
        <v>205</v>
      </c>
    </row>
    <row r="4" spans="1:7" ht="42.75" x14ac:dyDescent="0.2">
      <c r="A4" s="128" t="str">
        <f>'MH Measure Summary'!D1</f>
        <v>ACT Target % (&gt;=54%)</v>
      </c>
      <c r="B4" s="129" t="s">
        <v>180</v>
      </c>
      <c r="C4" s="130" t="s">
        <v>202</v>
      </c>
      <c r="D4" s="130" t="s">
        <v>203</v>
      </c>
    </row>
    <row r="5" spans="1:7" ht="28.5" x14ac:dyDescent="0.2">
      <c r="A5" s="128" t="str">
        <f>'MH Measure Summary'!E1</f>
        <v>Child and Youth Service Target % (&gt;=100%)</v>
      </c>
      <c r="B5" s="131" t="s">
        <v>189</v>
      </c>
      <c r="C5" s="130" t="s">
        <v>206</v>
      </c>
      <c r="D5" s="130" t="s">
        <v>179</v>
      </c>
    </row>
    <row r="6" spans="1:7" ht="71.25" x14ac:dyDescent="0.2">
      <c r="A6" s="128" t="str">
        <f>'MH Measure Summary'!F1</f>
        <v>Family Partner Supports Services for LOCs 2, 3, 4 and YC % (&gt;=10%)</v>
      </c>
      <c r="B6" s="130" t="s">
        <v>183</v>
      </c>
      <c r="C6" s="130" t="s">
        <v>181</v>
      </c>
      <c r="D6" s="130" t="s">
        <v>182</v>
      </c>
      <c r="G6" s="132"/>
    </row>
    <row r="7" spans="1:7" ht="28.5" x14ac:dyDescent="0.2">
      <c r="A7" s="128" t="str">
        <f>'MH Measure Summary'!G1</f>
        <v>Community Tenure 2020 % (&gt;=96.8%)</v>
      </c>
      <c r="B7" s="130" t="s">
        <v>207</v>
      </c>
      <c r="C7" s="130" t="s">
        <v>208</v>
      </c>
      <c r="D7" s="130" t="s">
        <v>99</v>
      </c>
    </row>
    <row r="8" spans="1:7" ht="57" x14ac:dyDescent="0.2">
      <c r="A8" s="128" t="str">
        <f>'MH Measure Summary'!H1</f>
        <v>Adult Improvement % (&gt;=20%)</v>
      </c>
      <c r="B8" s="130" t="s">
        <v>209</v>
      </c>
      <c r="C8" s="130" t="s">
        <v>210</v>
      </c>
      <c r="D8" s="130" t="s">
        <v>211</v>
      </c>
    </row>
    <row r="9" spans="1:7" ht="42.75" x14ac:dyDescent="0.2">
      <c r="A9" s="128" t="str">
        <f>'MH Measure Summary'!I1</f>
        <v>Adult Monthly Service Provision % (&gt;=65.6%)</v>
      </c>
      <c r="B9" s="130" t="s">
        <v>255</v>
      </c>
      <c r="C9" s="130" t="s">
        <v>212</v>
      </c>
      <c r="D9" s="130" t="s">
        <v>213</v>
      </c>
    </row>
    <row r="10" spans="1:7" ht="57" x14ac:dyDescent="0.2">
      <c r="A10" s="128" t="str">
        <f>'MH Measure Summary'!J1</f>
        <v>Employment Improvement % (&gt;=39.8%)</v>
      </c>
      <c r="B10" s="129" t="s">
        <v>172</v>
      </c>
      <c r="C10" s="129" t="s">
        <v>214</v>
      </c>
      <c r="D10" s="129" t="s">
        <v>215</v>
      </c>
    </row>
    <row r="11" spans="1:7" ht="57" x14ac:dyDescent="0.2">
      <c r="A11" s="128" t="str">
        <f>'MH Measure Summary'!K1</f>
        <v>Residential Stability % (&gt;=84%)</v>
      </c>
      <c r="B11" s="129" t="s">
        <v>173</v>
      </c>
      <c r="C11" s="129" t="s">
        <v>216</v>
      </c>
      <c r="D11" s="129" t="s">
        <v>217</v>
      </c>
    </row>
    <row r="12" spans="1:7" ht="71.25" x14ac:dyDescent="0.2">
      <c r="A12" s="128" t="str">
        <f>'MH Measure Summary'!L1</f>
        <v>Educational or Volunteering Strengths % (&gt;=26.5%)</v>
      </c>
      <c r="B12" s="133" t="s">
        <v>171</v>
      </c>
      <c r="C12" s="129" t="s">
        <v>218</v>
      </c>
      <c r="D12" s="129" t="s">
        <v>217</v>
      </c>
    </row>
    <row r="13" spans="1:7" ht="42.75" x14ac:dyDescent="0.2">
      <c r="A13" s="128" t="str">
        <f>'MH Measure Summary'!M1</f>
        <v>Hospitalization % (&lt;=1.9%)</v>
      </c>
      <c r="B13" s="129" t="s">
        <v>219</v>
      </c>
      <c r="C13" s="130" t="s">
        <v>220</v>
      </c>
      <c r="D13" s="130" t="s">
        <v>98</v>
      </c>
    </row>
    <row r="14" spans="1:7" ht="42.75" x14ac:dyDescent="0.2">
      <c r="A14" s="128" t="str">
        <f>'MH Measure Summary'!N1</f>
        <v>Effective Crisis Response % (&gt;=75.1%)</v>
      </c>
      <c r="B14" s="130" t="s">
        <v>221</v>
      </c>
      <c r="C14" s="130" t="s">
        <v>222</v>
      </c>
      <c r="D14" s="130" t="s">
        <v>223</v>
      </c>
    </row>
    <row r="15" spans="1:7" ht="28.5" x14ac:dyDescent="0.2">
      <c r="A15" s="128" t="str">
        <f>'MH Measure Summary'!O1</f>
        <v>Frequent Admission % (&lt;=0.3%)</v>
      </c>
      <c r="B15" s="130" t="s">
        <v>224</v>
      </c>
      <c r="C15" s="130" t="s">
        <v>225</v>
      </c>
      <c r="D15" s="130" t="s">
        <v>226</v>
      </c>
    </row>
    <row r="16" spans="1:7" ht="28.5" x14ac:dyDescent="0.2">
      <c r="A16" s="128" t="str">
        <f>'MH Measure Summary'!P1</f>
        <v>Access to Crisis Response Services % (&gt;=52.2%)</v>
      </c>
      <c r="B16" s="130" t="s">
        <v>254</v>
      </c>
      <c r="C16" s="130" t="s">
        <v>227</v>
      </c>
      <c r="D16" s="130" t="s">
        <v>228</v>
      </c>
    </row>
    <row r="17" spans="1:7" ht="128.25" x14ac:dyDescent="0.2">
      <c r="A17" s="128" t="str">
        <f>'MH Measure Summary'!Q1</f>
        <v>Jail Diversion % (&lt;=10.46%)</v>
      </c>
      <c r="B17" s="129" t="s">
        <v>229</v>
      </c>
      <c r="C17" s="130" t="s">
        <v>230</v>
      </c>
      <c r="D17" s="130" t="s">
        <v>231</v>
      </c>
    </row>
    <row r="18" spans="1:7" ht="57" x14ac:dyDescent="0.2">
      <c r="A18" s="128" t="str">
        <f>'MH Measure Summary'!R1</f>
        <v>Juvenile Justice Avoidance % (&gt;=95%)</v>
      </c>
      <c r="B18" s="129" t="s">
        <v>232</v>
      </c>
      <c r="C18" s="130" t="s">
        <v>233</v>
      </c>
      <c r="D18" s="130" t="s">
        <v>234</v>
      </c>
    </row>
    <row r="19" spans="1:7" ht="57" x14ac:dyDescent="0.2">
      <c r="A19" s="128" t="str">
        <f>'MH Measure Summary'!S1</f>
        <v>Child and Youth Improvement Measure % (&gt;=25%)</v>
      </c>
      <c r="B19" s="130" t="s">
        <v>235</v>
      </c>
      <c r="C19" s="130" t="s">
        <v>236</v>
      </c>
      <c r="D19" s="130" t="s">
        <v>237</v>
      </c>
    </row>
    <row r="20" spans="1:7" ht="42.75" x14ac:dyDescent="0.2">
      <c r="A20" s="128" t="str">
        <f>'MH Measure Summary'!T1</f>
        <v>Child and Youth Monthly Service Provision % (&gt;=65%)</v>
      </c>
      <c r="B20" s="130" t="s">
        <v>253</v>
      </c>
      <c r="C20" s="130" t="s">
        <v>238</v>
      </c>
      <c r="D20" s="130" t="s">
        <v>239</v>
      </c>
    </row>
    <row r="21" spans="1:7" ht="114" x14ac:dyDescent="0.2">
      <c r="A21" s="128" t="str">
        <f>'MH Measure Summary'!U1</f>
        <v>Child and Youth School % (&gt;=60%)</v>
      </c>
      <c r="B21" s="130" t="s">
        <v>174</v>
      </c>
      <c r="C21" s="130" t="s">
        <v>240</v>
      </c>
      <c r="D21" s="130" t="s">
        <v>241</v>
      </c>
    </row>
    <row r="22" spans="1:7" ht="71.25" x14ac:dyDescent="0.2">
      <c r="A22" s="128" t="str">
        <f>'MH Measure Summary'!V1</f>
        <v>Family and Living Situation % (&gt;=67.5%)</v>
      </c>
      <c r="B22" s="130" t="s">
        <v>242</v>
      </c>
      <c r="C22" s="130" t="s">
        <v>243</v>
      </c>
      <c r="D22" s="130" t="s">
        <v>241</v>
      </c>
    </row>
    <row r="23" spans="1:7" ht="42.75" x14ac:dyDescent="0.2">
      <c r="A23" s="128" t="str">
        <f>'MH Measure Summary'!W1</f>
        <v>Follow-Up Within 7 Days: Face-to-Face (CARE Based) % (&gt;=75% Annual Measure)</v>
      </c>
      <c r="B23" s="130" t="s">
        <v>244</v>
      </c>
      <c r="C23" s="130" t="s">
        <v>245</v>
      </c>
      <c r="D23" s="130" t="s">
        <v>246</v>
      </c>
    </row>
    <row r="24" spans="1:7" ht="57" x14ac:dyDescent="0.2">
      <c r="A24" s="128" t="str">
        <f>'MH Measure Summary'!X1</f>
        <v>Long-Term Services and Support Screen Follow-Up (&gt;=70% Annual Measure)</v>
      </c>
      <c r="B24" s="130" t="s">
        <v>247</v>
      </c>
      <c r="C24" s="130" t="s">
        <v>248</v>
      </c>
      <c r="D24" s="130" t="s">
        <v>249</v>
      </c>
      <c r="G24" s="134"/>
    </row>
    <row r="25" spans="1:7" ht="28.5" x14ac:dyDescent="0.2">
      <c r="A25" s="128" t="str">
        <f>'MH Measure Summary'!Y1</f>
        <v>Community Linkage % (&gt;=23% Annual Measure)</v>
      </c>
      <c r="B25" s="130" t="s">
        <v>250</v>
      </c>
      <c r="C25" s="130" t="s">
        <v>251</v>
      </c>
      <c r="D25" s="130" t="s">
        <v>252</v>
      </c>
    </row>
    <row r="26" spans="1:7" ht="28.5" x14ac:dyDescent="0.2">
      <c r="A26" s="128" t="str">
        <f>'MH Measure Summary'!Z1</f>
        <v>Crisis Follow-Up Within 30 Days % (&gt;=90%)</v>
      </c>
      <c r="B26" s="130" t="s">
        <v>188</v>
      </c>
      <c r="C26" s="130" t="s">
        <v>256</v>
      </c>
      <c r="D26" s="130" t="s">
        <v>257</v>
      </c>
    </row>
    <row r="27" spans="1:7" ht="96.75" customHeight="1" x14ac:dyDescent="0.2">
      <c r="A27" s="135" t="s">
        <v>265</v>
      </c>
      <c r="B27" s="130" t="s">
        <v>266</v>
      </c>
      <c r="C27" s="130" t="s">
        <v>240</v>
      </c>
      <c r="D27" s="130" t="s">
        <v>241</v>
      </c>
    </row>
    <row r="28" spans="1:7" ht="68.25" customHeight="1" x14ac:dyDescent="0.2">
      <c r="A28" s="128" t="s">
        <v>300</v>
      </c>
      <c r="B28" s="124" t="s">
        <v>268</v>
      </c>
      <c r="C28" s="124" t="s">
        <v>269</v>
      </c>
      <c r="D28" s="124" t="s">
        <v>270</v>
      </c>
    </row>
    <row r="29" spans="1:7" ht="42.95" customHeight="1" x14ac:dyDescent="0.2">
      <c r="A29" s="128" t="s">
        <v>272</v>
      </c>
      <c r="B29" s="124" t="s">
        <v>273</v>
      </c>
      <c r="C29" s="124" t="s">
        <v>274</v>
      </c>
      <c r="D29" s="124" t="s">
        <v>246</v>
      </c>
    </row>
    <row r="30" spans="1:7" ht="67.7" customHeight="1" x14ac:dyDescent="0.2">
      <c r="A30" s="128" t="s">
        <v>296</v>
      </c>
      <c r="B30" s="124" t="s">
        <v>287</v>
      </c>
      <c r="C30" s="124" t="s">
        <v>276</v>
      </c>
      <c r="D30" s="124" t="s">
        <v>277</v>
      </c>
    </row>
    <row r="31" spans="1:7" ht="85.5" x14ac:dyDescent="0.2">
      <c r="A31" s="128" t="s">
        <v>297</v>
      </c>
      <c r="B31" s="124" t="s">
        <v>280</v>
      </c>
      <c r="C31" s="124" t="s">
        <v>281</v>
      </c>
      <c r="D31" s="124" t="s">
        <v>282</v>
      </c>
    </row>
    <row r="32" spans="1:7" ht="54.6" customHeight="1" x14ac:dyDescent="0.2">
      <c r="A32" s="128" t="s">
        <v>301</v>
      </c>
      <c r="B32" s="124" t="s">
        <v>283</v>
      </c>
      <c r="C32" s="124" t="s">
        <v>284</v>
      </c>
      <c r="D32" s="124" t="s">
        <v>285</v>
      </c>
    </row>
    <row r="33" spans="1:4" ht="115.5" customHeight="1" x14ac:dyDescent="0.2">
      <c r="A33" s="128" t="s">
        <v>298</v>
      </c>
      <c r="B33" s="124" t="s">
        <v>290</v>
      </c>
      <c r="C33" s="124" t="s">
        <v>291</v>
      </c>
      <c r="D33" s="124" t="s">
        <v>292</v>
      </c>
    </row>
    <row r="34" spans="1:4" ht="102" customHeight="1" x14ac:dyDescent="0.2">
      <c r="A34" s="128" t="s">
        <v>299</v>
      </c>
      <c r="B34" s="124" t="s">
        <v>288</v>
      </c>
      <c r="C34" s="124" t="s">
        <v>286</v>
      </c>
      <c r="D34" s="124" t="s">
        <v>289</v>
      </c>
    </row>
    <row r="42" spans="1:4" ht="35.450000000000003" hidden="1" customHeight="1" x14ac:dyDescent="0.2"/>
    <row r="47" spans="1:4" ht="24.95" hidden="1" customHeight="1" x14ac:dyDescent="0.2"/>
    <row r="48" spans="1:4" ht="38.25" hidden="1" customHeight="1" x14ac:dyDescent="0.2"/>
    <row r="49" spans="2:4" hidden="1" x14ac:dyDescent="0.2">
      <c r="B49" s="136"/>
      <c r="D49" s="137"/>
    </row>
    <row r="51" spans="2:4" ht="28.5" hidden="1" x14ac:dyDescent="0.2">
      <c r="C51" s="124" t="s">
        <v>267</v>
      </c>
    </row>
  </sheetData>
  <hyperlinks>
    <hyperlink ref="A2" location="'MH Measure Summary'!B2" display="Service Target Adult % (&gt;=100%)" xr:uid="{00000000-0004-0000-4900-000000000000}"/>
    <hyperlink ref="A11" location="'MH Measure Summary'!K2" display="'MH Measure Summary'!K2" xr:uid="{00000000-0004-0000-4900-000002000000}"/>
    <hyperlink ref="A5" location="'MH Measure Summary'!E2" display="'MH Measure Summary'!E2" xr:uid="{00000000-0004-0000-4900-000004000000}"/>
    <hyperlink ref="A6" location="'MH Measure Summary'!F2" display="'MH Measure Summary'!F2" xr:uid="{00000000-0004-0000-4900-000006000000}"/>
    <hyperlink ref="A18" location="'MH Measure Summary'!R2" display="'MH Measure Summary'!R2" xr:uid="{00000000-0004-0000-4900-000007000000}"/>
    <hyperlink ref="A23" location="'MH Measure Summary'!W2" display="'MH Measure Summary'!W2" xr:uid="{00000000-0004-0000-4900-000009000000}"/>
    <hyperlink ref="A25" location="'MH Measure Summary'!Y2" display="'MH Measure Summary'!Y2" xr:uid="{00000000-0004-0000-4900-00000B000000}"/>
    <hyperlink ref="A26" location="'MH Measure Summary'!Z2" display="'MH Measure Summary'!Z2" xr:uid="{00000000-0004-0000-4900-00000C000000}"/>
    <hyperlink ref="A12" location="'MH Measure Summary'!L2" display="'MH Measure Summary'!L2" xr:uid="{00000000-0004-0000-4900-00000F000000}"/>
    <hyperlink ref="A10" location="'MH Measure Summary'!J2" display="'MH Measure Summary'!J2" xr:uid="{00000000-0004-0000-4900-000010000000}"/>
    <hyperlink ref="A3" location="'MH Measure Summary'!D2" display="'MH Measure Summary'!D2" xr:uid="{00000000-0004-0000-4900-000011000000}"/>
    <hyperlink ref="A4" location="'MH Measure Summary'!E2" display="'MH Measure Summary'!E2" xr:uid="{00000000-0004-0000-4900-000012000000}"/>
    <hyperlink ref="A13" location="'MH Measure Summary'!M2" display="'MH Measure Summary'!M2" xr:uid="{00000000-0004-0000-4900-000013000000}"/>
    <hyperlink ref="A17" location="'MH Measure Summary'!Q2" display="'MH Measure Summary'!Q2" xr:uid="{00000000-0004-0000-4900-000014000000}"/>
    <hyperlink ref="A14" location="'MH Measure Summary'!N2" display="'MH Measure Summary'!N2" xr:uid="{00000000-0004-0000-4900-000015000000}"/>
    <hyperlink ref="A15" location="'MH Measure Summary'!O2" display="'MH Measure Summary'!O2" xr:uid="{00000000-0004-0000-4900-000016000000}"/>
    <hyperlink ref="A16" location="'MH Measure Summary'!P2" display="'MH Measure Summary'!P2" xr:uid="{00000000-0004-0000-4900-000017000000}"/>
    <hyperlink ref="A7" location="'MH Measure Summary'!G2" display="'MH Measure Summary'!G2" xr:uid="{00000000-0004-0000-4900-000018000000}"/>
    <hyperlink ref="A8" location="'MH Measure Summary'!H2" display="'MH Measure Summary'!H2" xr:uid="{00000000-0004-0000-4900-000019000000}"/>
    <hyperlink ref="A9" location="'MH Measure Summary'!I2" display="'MH Measure Summary'!I2" xr:uid="{00000000-0004-0000-4900-00001A000000}"/>
    <hyperlink ref="A21" location="'MH Measure Summary'!U2" display="'MH Measure Summary'!U2" xr:uid="{00000000-0004-0000-4900-00001D000000}"/>
    <hyperlink ref="A22" location="'MH Measure Summary'!V2" display="'MH Measure Summary'!V2" xr:uid="{00000000-0004-0000-4900-00001E000000}"/>
    <hyperlink ref="A19" location="'MH Measure Summary'!S2" display="'MH Measure Summary'!S2" xr:uid="{00000000-0004-0000-4900-000020000000}"/>
    <hyperlink ref="A20" location="'MH Measure Summary'!T2" display="'MH Measure Summary'!T2" xr:uid="{00000000-0004-0000-4900-000021000000}"/>
    <hyperlink ref="A24" location="'MH Measure Summary'!X2" display="'MH Measure Summary'!X2" xr:uid="{00000000-0004-0000-4900-000022000000}"/>
    <hyperlink ref="A27" location="'MH Measure Summary'!AA2" display="School Improvement 6 Month % (&gt;=60%)" xr:uid="{01F37977-4981-4BE8-A5C0-81B701EE59B1}"/>
    <hyperlink ref="A29" location="'MH Measure Summary'!AC2" display="Hospital 7-Day FTF Follow-up (Encounter based) % (&gt;=75%)" xr:uid="{C76BCD72-C73E-48A6-B67F-20F3151FF18C}"/>
    <hyperlink ref="A31" location="'MH Measure Summary'!AE1" display="AMH Retention of Justice-Involved Adults" xr:uid="{F45D2AA6-E411-4DF6-88ED-5DF6D8A633E2}"/>
    <hyperlink ref="A32" location="'MH Measure Summary'!AF2" display="AMH Depression Response" xr:uid="{20A0371B-D75A-4FC4-8892-7C86812B2BE3}"/>
    <hyperlink ref="A33" location="'MH Measure Summary'!AG2" display="AMH Criminal Justice Outcomes" xr:uid="{C5C58A60-FE95-41F0-95C4-5EB0381FA03D}"/>
    <hyperlink ref="A34" location="'MH Measure Summary'!AH2" display="AMH High Need Adults Functioning" xr:uid="{BC46C957-6492-4A99-A71D-A23AB2FA3683}"/>
    <hyperlink ref="A28" location="'MH Measure Summary'!AB2" display="CMH Retention of Justice-Involved Adults %" xr:uid="{95D0714E-4E98-4EAF-BBC1-CF311B0164E3}"/>
    <hyperlink ref="A30" location="'MH Measure Summary'!AD2" display="AMH Retention of High-Need Adults" xr:uid="{287920BB-52BF-4A53-9FF1-2AE95E0E8AA9}"/>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3B1B-59D8-4F65-9738-CDDF8615BC63}">
  <dimension ref="A1:B16"/>
  <sheetViews>
    <sheetView workbookViewId="0"/>
  </sheetViews>
  <sheetFormatPr defaultColWidth="0" defaultRowHeight="14.25" zeroHeight="1" x14ac:dyDescent="0.2"/>
  <cols>
    <col min="1" max="1" width="26.85546875" style="77" customWidth="1"/>
    <col min="2" max="2" width="91.140625" style="127" customWidth="1"/>
    <col min="3" max="16384" width="8.7109375" style="77" hidden="1"/>
  </cols>
  <sheetData>
    <row r="1" spans="1:2" ht="15.75" x14ac:dyDescent="0.2">
      <c r="A1" s="4" t="s">
        <v>81</v>
      </c>
      <c r="B1" s="124"/>
    </row>
    <row r="2" spans="1:2" ht="28.5" x14ac:dyDescent="0.2">
      <c r="A2" s="125" t="s">
        <v>82</v>
      </c>
      <c r="B2" s="124" t="s">
        <v>193</v>
      </c>
    </row>
    <row r="3" spans="1:2" ht="42.75" x14ac:dyDescent="0.2">
      <c r="A3" s="125" t="s">
        <v>83</v>
      </c>
      <c r="B3" s="124" t="s">
        <v>84</v>
      </c>
    </row>
    <row r="4" spans="1:2" ht="114" x14ac:dyDescent="0.2">
      <c r="A4" s="125" t="s">
        <v>100</v>
      </c>
      <c r="B4" s="124" t="s">
        <v>184</v>
      </c>
    </row>
    <row r="5" spans="1:2" ht="15" x14ac:dyDescent="0.2">
      <c r="A5" s="126" t="s">
        <v>579</v>
      </c>
      <c r="B5" s="124" t="s">
        <v>192</v>
      </c>
    </row>
    <row r="6" spans="1:2" ht="28.5" x14ac:dyDescent="0.2">
      <c r="A6" s="126" t="s">
        <v>580</v>
      </c>
      <c r="B6" s="124" t="s">
        <v>85</v>
      </c>
    </row>
    <row r="7" spans="1:2" ht="114" x14ac:dyDescent="0.2">
      <c r="A7" s="126" t="s">
        <v>581</v>
      </c>
      <c r="B7" s="124" t="s">
        <v>86</v>
      </c>
    </row>
    <row r="8" spans="1:2" ht="42.75" x14ac:dyDescent="0.2">
      <c r="A8" s="125" t="s">
        <v>87</v>
      </c>
      <c r="B8" s="124" t="s">
        <v>88</v>
      </c>
    </row>
    <row r="9" spans="1:2" ht="114" x14ac:dyDescent="0.2">
      <c r="A9" s="125" t="s">
        <v>101</v>
      </c>
      <c r="B9" s="124" t="s">
        <v>102</v>
      </c>
    </row>
    <row r="10" spans="1:2" ht="42.75" x14ac:dyDescent="0.2">
      <c r="A10" s="125" t="s">
        <v>103</v>
      </c>
      <c r="B10" s="124" t="s">
        <v>104</v>
      </c>
    </row>
    <row r="11" spans="1:2" ht="42.75" x14ac:dyDescent="0.2">
      <c r="A11" s="126" t="s">
        <v>582</v>
      </c>
      <c r="B11" s="124" t="s">
        <v>94</v>
      </c>
    </row>
    <row r="12" spans="1:2" ht="15" x14ac:dyDescent="0.2">
      <c r="A12" s="125" t="s">
        <v>89</v>
      </c>
      <c r="B12" s="124" t="s">
        <v>90</v>
      </c>
    </row>
    <row r="13" spans="1:2" ht="85.5" x14ac:dyDescent="0.2">
      <c r="A13" s="125" t="s">
        <v>105</v>
      </c>
      <c r="B13" s="124" t="s">
        <v>191</v>
      </c>
    </row>
    <row r="14" spans="1:2" ht="85.5" x14ac:dyDescent="0.2">
      <c r="A14" s="125" t="s">
        <v>91</v>
      </c>
      <c r="B14" s="124" t="s">
        <v>190</v>
      </c>
    </row>
    <row r="15" spans="1:2" ht="28.5" x14ac:dyDescent="0.2">
      <c r="A15" s="126" t="s">
        <v>583</v>
      </c>
      <c r="B15" s="124" t="s">
        <v>92</v>
      </c>
    </row>
    <row r="16" spans="1:2" ht="28.5" x14ac:dyDescent="0.2">
      <c r="A16" s="125" t="s">
        <v>93</v>
      </c>
      <c r="B16" s="124" t="s">
        <v>185</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41"/>
  <sheetViews>
    <sheetView zoomScaleNormal="100" workbookViewId="0">
      <selection sqref="A1:B1"/>
    </sheetView>
  </sheetViews>
  <sheetFormatPr defaultColWidth="9.140625" defaultRowHeight="12" x14ac:dyDescent="0.2"/>
  <cols>
    <col min="1" max="1" width="49.42578125" style="67" bestFit="1" customWidth="1"/>
    <col min="2" max="2" width="15.28515625" style="67" customWidth="1"/>
    <col min="3" max="16384" width="9.140625" style="67"/>
  </cols>
  <sheetData>
    <row r="1" spans="1:2" customFormat="1" ht="15.75" customHeight="1" x14ac:dyDescent="0.2">
      <c r="A1" s="159" t="s">
        <v>1</v>
      </c>
      <c r="B1" s="160"/>
    </row>
    <row r="2" spans="1:2" x14ac:dyDescent="0.2">
      <c r="A2" s="66" t="s">
        <v>0</v>
      </c>
      <c r="B2" s="66" t="s">
        <v>303</v>
      </c>
    </row>
    <row r="3" spans="1:2" x14ac:dyDescent="0.2">
      <c r="A3" s="5" t="s">
        <v>111</v>
      </c>
      <c r="B3" s="100" t="str">
        <f>'MH Measure Summary'!$B2</f>
        <v xml:space="preserve">99%-Goal Not Met </v>
      </c>
    </row>
    <row r="4" spans="1:2" x14ac:dyDescent="0.2">
      <c r="A4" s="5" t="s">
        <v>112</v>
      </c>
      <c r="B4" s="99">
        <f>'MH Measure Summary'!$B3</f>
        <v>1.0739680887963901</v>
      </c>
    </row>
    <row r="5" spans="1:2" x14ac:dyDescent="0.2">
      <c r="A5" s="5" t="s">
        <v>113</v>
      </c>
      <c r="B5" s="100" t="str">
        <f>'MH Measure Summary'!$B4</f>
        <v>80%-Goal Not Met</v>
      </c>
    </row>
    <row r="6" spans="1:2" x14ac:dyDescent="0.2">
      <c r="A6" s="5" t="s">
        <v>114</v>
      </c>
      <c r="B6" s="99">
        <f>'MH Measure Summary'!$B5</f>
        <v>1.0757575757575799</v>
      </c>
    </row>
    <row r="7" spans="1:2" x14ac:dyDescent="0.2">
      <c r="A7" s="5" t="s">
        <v>115</v>
      </c>
      <c r="B7" s="99">
        <f>'MH Measure Summary'!$B6</f>
        <v>1.0531173294059899</v>
      </c>
    </row>
    <row r="8" spans="1:2" x14ac:dyDescent="0.2">
      <c r="A8" s="5" t="s">
        <v>116</v>
      </c>
      <c r="B8" s="100" t="str">
        <f>'MH Measure Summary'!$B7</f>
        <v>97%-Goal Not Met</v>
      </c>
    </row>
    <row r="9" spans="1:2" x14ac:dyDescent="0.2">
      <c r="A9" s="5" t="s">
        <v>117</v>
      </c>
      <c r="B9" s="100" t="str">
        <f>'MH Measure Summary'!$B8</f>
        <v>78%-Goal Not Met</v>
      </c>
    </row>
    <row r="10" spans="1:2" x14ac:dyDescent="0.2">
      <c r="A10" s="5" t="s">
        <v>194</v>
      </c>
      <c r="B10" s="99">
        <f>'MH Measure Summary'!$B9</f>
        <v>1.01746420576931</v>
      </c>
    </row>
    <row r="11" spans="1:2" x14ac:dyDescent="0.2">
      <c r="A11" s="5" t="s">
        <v>118</v>
      </c>
      <c r="B11" s="100" t="str">
        <f>'MH Measure Summary'!$B10</f>
        <v>96%-Goal Not Met</v>
      </c>
    </row>
    <row r="12" spans="1:2" x14ac:dyDescent="0.2">
      <c r="A12" s="5" t="s">
        <v>119</v>
      </c>
      <c r="B12" s="99">
        <f>'MH Measure Summary'!$B11</f>
        <v>1.0145833333333301</v>
      </c>
    </row>
    <row r="13" spans="1:2" x14ac:dyDescent="0.2">
      <c r="A13" s="5" t="s">
        <v>120</v>
      </c>
      <c r="B13" s="99">
        <f>'MH Measure Summary'!$B12</f>
        <v>1.27045795795796</v>
      </c>
    </row>
    <row r="14" spans="1:2" x14ac:dyDescent="0.2">
      <c r="A14" s="5" t="s">
        <v>121</v>
      </c>
      <c r="B14" s="99">
        <f>'MH Measure Summary'!$B13</f>
        <v>1.0372639101582399</v>
      </c>
    </row>
    <row r="15" spans="1:2" x14ac:dyDescent="0.2">
      <c r="A15" s="5" t="s">
        <v>122</v>
      </c>
      <c r="B15" s="99">
        <f>'MH Measure Summary'!$B14</f>
        <v>1.0860273640876601</v>
      </c>
    </row>
    <row r="16" spans="1:2" x14ac:dyDescent="0.2">
      <c r="A16" s="5" t="s">
        <v>123</v>
      </c>
      <c r="B16" s="99">
        <f>'MH Measure Summary'!$B15</f>
        <v>1.3222025216706099</v>
      </c>
    </row>
    <row r="17" spans="1:2" x14ac:dyDescent="0.2">
      <c r="A17" s="5" t="s">
        <v>124</v>
      </c>
      <c r="B17" s="99">
        <f>'MH Measure Summary'!$B16</f>
        <v>1.2129901960784299</v>
      </c>
    </row>
    <row r="18" spans="1:2" x14ac:dyDescent="0.2">
      <c r="A18" s="5" t="s">
        <v>125</v>
      </c>
      <c r="B18" s="99">
        <f>'MH Measure Summary'!$B17</f>
        <v>1.02667737330478</v>
      </c>
    </row>
    <row r="19" spans="1:2" x14ac:dyDescent="0.2">
      <c r="A19" s="5" t="s">
        <v>126</v>
      </c>
      <c r="B19" s="99">
        <f>'MH Measure Summary'!$B18</f>
        <v>1.07040314650934</v>
      </c>
    </row>
    <row r="20" spans="1:2" x14ac:dyDescent="0.2">
      <c r="A20" s="5" t="s">
        <v>127</v>
      </c>
      <c r="B20" s="99">
        <f>'MH Measure Summary'!$B19</f>
        <v>1.5391566265060199</v>
      </c>
    </row>
    <row r="21" spans="1:2" x14ac:dyDescent="0.2">
      <c r="A21" s="5" t="s">
        <v>128</v>
      </c>
      <c r="B21" s="100" t="str">
        <f>'MH Measure Summary'!$B20</f>
        <v>94%-Goal Not Met</v>
      </c>
    </row>
    <row r="22" spans="1:2" x14ac:dyDescent="0.2">
      <c r="A22" s="5" t="s">
        <v>129</v>
      </c>
      <c r="B22" s="99">
        <f>'MH Measure Summary'!$B21</f>
        <v>1.1832332058984201</v>
      </c>
    </row>
    <row r="23" spans="1:2" x14ac:dyDescent="0.2">
      <c r="A23" s="5" t="s">
        <v>130</v>
      </c>
      <c r="B23" s="99">
        <f>'MH Measure Summary'!$B22</f>
        <v>1.0673333333333299</v>
      </c>
    </row>
    <row r="24" spans="1:2" x14ac:dyDescent="0.2">
      <c r="A24" s="5" t="s">
        <v>131</v>
      </c>
      <c r="B24" s="99">
        <f>'MH Measure Summary'!$B23</f>
        <v>1.0019178421182899</v>
      </c>
    </row>
    <row r="25" spans="1:2" x14ac:dyDescent="0.2">
      <c r="A25" s="5" t="s">
        <v>132</v>
      </c>
      <c r="B25" s="99">
        <f>'MH Measure Summary'!$B24</f>
        <v>1.1006560065600699</v>
      </c>
    </row>
    <row r="26" spans="1:2" x14ac:dyDescent="0.2">
      <c r="A26" s="5" t="s">
        <v>133</v>
      </c>
      <c r="B26" s="100" t="str">
        <f>'MH Measure Summary'!$B25</f>
        <v>96%-Goal Not Met</v>
      </c>
    </row>
    <row r="27" spans="1:2" x14ac:dyDescent="0.2">
      <c r="A27" s="5" t="s">
        <v>134</v>
      </c>
      <c r="B27" s="99">
        <f>'MH Measure Summary'!$B26</f>
        <v>1.0422357841712699</v>
      </c>
    </row>
    <row r="28" spans="1:2" x14ac:dyDescent="0.2">
      <c r="A28" s="5" t="s">
        <v>135</v>
      </c>
      <c r="B28" s="99">
        <f>'MH Measure Summary'!$B27</f>
        <v>1.6924307036247299</v>
      </c>
    </row>
    <row r="29" spans="1:2" x14ac:dyDescent="0.2">
      <c r="A29" s="5" t="s">
        <v>136</v>
      </c>
      <c r="B29" s="99">
        <f>'MH Measure Summary'!$B28</f>
        <v>1.0361329236371899</v>
      </c>
    </row>
    <row r="30" spans="1:2" x14ac:dyDescent="0.2">
      <c r="A30" s="5" t="s">
        <v>137</v>
      </c>
      <c r="B30" s="99">
        <f>'MH Measure Summary'!$B29</f>
        <v>1.0701357466063299</v>
      </c>
    </row>
    <row r="31" spans="1:2" x14ac:dyDescent="0.2">
      <c r="A31" s="5" t="s">
        <v>138</v>
      </c>
      <c r="B31" s="99">
        <f>'MH Measure Summary'!$B30</f>
        <v>1.0602327173169099</v>
      </c>
    </row>
    <row r="32" spans="1:2" x14ac:dyDescent="0.2">
      <c r="A32" s="5" t="s">
        <v>195</v>
      </c>
      <c r="B32" s="99">
        <f>'MH Measure Summary'!$B31</f>
        <v>1.07263513513514</v>
      </c>
    </row>
    <row r="33" spans="1:2" x14ac:dyDescent="0.2">
      <c r="A33" s="5" t="s">
        <v>139</v>
      </c>
      <c r="B33" s="100" t="str">
        <f>'MH Measure Summary'!$B32</f>
        <v>96%-Goal Not Met</v>
      </c>
    </row>
    <row r="34" spans="1:2" x14ac:dyDescent="0.2">
      <c r="A34" s="5" t="s">
        <v>175</v>
      </c>
      <c r="B34" s="99">
        <f>'MH Measure Summary'!$B33</f>
        <v>1.1606229660623</v>
      </c>
    </row>
    <row r="35" spans="1:2" x14ac:dyDescent="0.2">
      <c r="A35" s="5" t="s">
        <v>140</v>
      </c>
      <c r="B35" s="100" t="str">
        <f>'MH Measure Summary'!$B34</f>
        <v>84%-Goal Not Met</v>
      </c>
    </row>
    <row r="36" spans="1:2" x14ac:dyDescent="0.2">
      <c r="A36" s="5" t="s">
        <v>141</v>
      </c>
      <c r="B36" s="99">
        <f>'MH Measure Summary'!$B35</f>
        <v>1.27063222888947</v>
      </c>
    </row>
    <row r="37" spans="1:2" x14ac:dyDescent="0.2">
      <c r="A37" s="5" t="s">
        <v>142</v>
      </c>
      <c r="B37" s="100" t="str">
        <f>'MH Measure Summary'!$B36</f>
        <v>84%-Goal Not Met</v>
      </c>
    </row>
    <row r="38" spans="1:2" x14ac:dyDescent="0.2">
      <c r="A38" s="5" t="s">
        <v>143</v>
      </c>
      <c r="B38" s="99">
        <f>'MH Measure Summary'!$B37</f>
        <v>1.0979754157628301</v>
      </c>
    </row>
    <row r="39" spans="1:2" x14ac:dyDescent="0.2">
      <c r="A39" s="5" t="s">
        <v>144</v>
      </c>
      <c r="B39" s="99">
        <f>'MH Measure Summary'!$B38</f>
        <v>1.0868170758681699</v>
      </c>
    </row>
    <row r="40" spans="1:2" x14ac:dyDescent="0.2">
      <c r="A40" s="5" t="s">
        <v>145</v>
      </c>
      <c r="B40" s="99">
        <f>'MH Measure Summary'!$B39</f>
        <v>1.2829876116393</v>
      </c>
    </row>
    <row r="41" spans="1:2" x14ac:dyDescent="0.2">
      <c r="A41" s="5" t="s">
        <v>146</v>
      </c>
      <c r="B41" s="100" t="str">
        <f>'MH Measure Summary'!$B40</f>
        <v>99%-Goal Not Met</v>
      </c>
    </row>
  </sheetData>
  <sortState xmlns:xlrd2="http://schemas.microsoft.com/office/spreadsheetml/2017/richdata2" ref="A3:B42">
    <sortCondition ref="B3:B42"/>
  </sortState>
  <mergeCells count="1">
    <mergeCell ref="A1:B1"/>
  </mergeCells>
  <conditionalFormatting sqref="B3:B41">
    <cfRule type="cellIs" dxfId="11" priority="1" operator="lessThan">
      <formula>1</formula>
    </cfRule>
  </conditionalFormatting>
  <pageMargins left="0.78431372549019618" right="0.78431372549019618" top="0.98039215686274517" bottom="0.98039215686274517" header="0.50980392156862753" footer="0.5098039215686275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9FA68-C9A3-4660-9E1B-F2B1E630DF51}">
  <dimension ref="G2:M2"/>
  <sheetViews>
    <sheetView workbookViewId="0">
      <selection activeCell="V12" sqref="V12"/>
    </sheetView>
  </sheetViews>
  <sheetFormatPr defaultRowHeight="12.75" x14ac:dyDescent="0.2"/>
  <sheetData>
    <row r="2" spans="7:13" x14ac:dyDescent="0.2">
      <c r="G2" s="142" t="s">
        <v>294</v>
      </c>
      <c r="H2" s="142"/>
      <c r="I2" s="142"/>
      <c r="J2" s="142"/>
      <c r="K2" s="142"/>
      <c r="L2" s="142"/>
      <c r="M2" s="142"/>
    </row>
  </sheetData>
  <mergeCells count="1">
    <mergeCell ref="G2:M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41"/>
  <sheetViews>
    <sheetView zoomScaleNormal="100" workbookViewId="0">
      <selection sqref="A1:B1"/>
    </sheetView>
  </sheetViews>
  <sheetFormatPr defaultColWidth="9.140625" defaultRowHeight="12.75" x14ac:dyDescent="0.2"/>
  <cols>
    <col min="1" max="1" width="49.42578125" style="16" bestFit="1" customWidth="1"/>
    <col min="2" max="2" width="6.28515625" style="16" bestFit="1" customWidth="1"/>
    <col min="3" max="16384" width="9.140625" style="16"/>
  </cols>
  <sheetData>
    <row r="1" spans="1:2" customFormat="1" ht="15.75" customHeight="1" x14ac:dyDescent="0.2">
      <c r="A1" s="159" t="s">
        <v>150</v>
      </c>
      <c r="B1" s="160"/>
    </row>
    <row r="2" spans="1:2" x14ac:dyDescent="0.2">
      <c r="A2" s="66" t="s">
        <v>0</v>
      </c>
      <c r="B2" s="66" t="s">
        <v>303</v>
      </c>
    </row>
    <row r="3" spans="1:2" x14ac:dyDescent="0.2">
      <c r="A3" s="5" t="s">
        <v>111</v>
      </c>
      <c r="B3" s="102">
        <f>'MH Measure Summary'!$C2</f>
        <v>0.229197080291971</v>
      </c>
    </row>
    <row r="4" spans="1:2" x14ac:dyDescent="0.2">
      <c r="A4" s="5" t="s">
        <v>112</v>
      </c>
      <c r="B4" s="102">
        <f>'MH Measure Summary'!$C3</f>
        <v>0.61573650503202204</v>
      </c>
    </row>
    <row r="5" spans="1:2" x14ac:dyDescent="0.2">
      <c r="A5" s="5" t="s">
        <v>113</v>
      </c>
      <c r="B5" s="102">
        <f>'MH Measure Summary'!$C4</f>
        <v>0.39222118088097502</v>
      </c>
    </row>
    <row r="6" spans="1:2" x14ac:dyDescent="0.2">
      <c r="A6" s="5" t="s">
        <v>114</v>
      </c>
      <c r="B6" s="102">
        <f>'MH Measure Summary'!$C5</f>
        <v>0.57228915662650603</v>
      </c>
    </row>
    <row r="7" spans="1:2" x14ac:dyDescent="0.2">
      <c r="A7" s="5" t="s">
        <v>115</v>
      </c>
      <c r="B7" s="102">
        <f>'MH Measure Summary'!$C6</f>
        <v>0.44930291508238301</v>
      </c>
    </row>
    <row r="8" spans="1:2" x14ac:dyDescent="0.2">
      <c r="A8" s="5" t="s">
        <v>116</v>
      </c>
      <c r="B8" s="102">
        <f>'MH Measure Summary'!$C7</f>
        <v>0.20420420420420399</v>
      </c>
    </row>
    <row r="9" spans="1:2" x14ac:dyDescent="0.2">
      <c r="A9" s="5" t="s">
        <v>117</v>
      </c>
      <c r="B9" s="102">
        <f>'MH Measure Summary'!$C8</f>
        <v>0.60563380281690105</v>
      </c>
    </row>
    <row r="10" spans="1:2" x14ac:dyDescent="0.2">
      <c r="A10" s="5" t="s">
        <v>194</v>
      </c>
      <c r="B10" s="102">
        <f>'MH Measure Summary'!$C9</f>
        <v>0.81432537479178202</v>
      </c>
    </row>
    <row r="11" spans="1:2" x14ac:dyDescent="0.2">
      <c r="A11" s="5" t="s">
        <v>118</v>
      </c>
      <c r="B11" s="102">
        <f>'MH Measure Summary'!$C10</f>
        <v>0.40964305737245399</v>
      </c>
    </row>
    <row r="12" spans="1:2" x14ac:dyDescent="0.2">
      <c r="A12" s="5" t="s">
        <v>119</v>
      </c>
      <c r="B12" s="102">
        <f>'MH Measure Summary'!$C11</f>
        <v>0.76463700234192</v>
      </c>
    </row>
    <row r="13" spans="1:2" x14ac:dyDescent="0.2">
      <c r="A13" s="5" t="s">
        <v>120</v>
      </c>
      <c r="B13" s="102">
        <f>'MH Measure Summary'!$C12</f>
        <v>0.26388888888888901</v>
      </c>
    </row>
    <row r="14" spans="1:2" x14ac:dyDescent="0.2">
      <c r="A14" s="5" t="s">
        <v>121</v>
      </c>
      <c r="B14" s="102">
        <f>'MH Measure Summary'!$C13</f>
        <v>0.14845938375350101</v>
      </c>
    </row>
    <row r="15" spans="1:2" x14ac:dyDescent="0.2">
      <c r="A15" s="5" t="s">
        <v>122</v>
      </c>
      <c r="B15" s="102">
        <f>'MH Measure Summary'!$C14</f>
        <v>0.34650455927051699</v>
      </c>
    </row>
    <row r="16" spans="1:2" x14ac:dyDescent="0.2">
      <c r="A16" s="5" t="s">
        <v>123</v>
      </c>
      <c r="B16" s="102">
        <f>'MH Measure Summary'!$C15</f>
        <v>0.22896133434419999</v>
      </c>
    </row>
    <row r="17" spans="1:2" x14ac:dyDescent="0.2">
      <c r="A17" s="5" t="s">
        <v>124</v>
      </c>
      <c r="B17" s="102">
        <f>'MH Measure Summary'!$C16</f>
        <v>0.57480314960629897</v>
      </c>
    </row>
    <row r="18" spans="1:2" x14ac:dyDescent="0.2">
      <c r="A18" s="5" t="s">
        <v>125</v>
      </c>
      <c r="B18" s="102">
        <f>'MH Measure Summary'!$C17</f>
        <v>0.94977168949771695</v>
      </c>
    </row>
    <row r="19" spans="1:2" x14ac:dyDescent="0.2">
      <c r="A19" s="5" t="s">
        <v>126</v>
      </c>
      <c r="B19" s="102">
        <f>'MH Measure Summary'!$C18</f>
        <v>0.121187800963082</v>
      </c>
    </row>
    <row r="20" spans="1:2" x14ac:dyDescent="0.2">
      <c r="A20" s="5" t="s">
        <v>127</v>
      </c>
      <c r="B20" s="102">
        <f>'MH Measure Summary'!$C19</f>
        <v>0.83737517831668995</v>
      </c>
    </row>
    <row r="21" spans="1:2" x14ac:dyDescent="0.2">
      <c r="A21" s="5" t="s">
        <v>128</v>
      </c>
      <c r="B21" s="102">
        <f>'MH Measure Summary'!$C20</f>
        <v>0.42339471199244599</v>
      </c>
    </row>
    <row r="22" spans="1:2" x14ac:dyDescent="0.2">
      <c r="A22" s="5" t="s">
        <v>129</v>
      </c>
      <c r="B22" s="102">
        <f>'MH Measure Summary'!$C21</f>
        <v>0.26863468634686299</v>
      </c>
    </row>
    <row r="23" spans="1:2" x14ac:dyDescent="0.2">
      <c r="A23" s="5" t="s">
        <v>130</v>
      </c>
      <c r="B23" s="102">
        <f>'MH Measure Summary'!$C22</f>
        <v>0.68350383631713596</v>
      </c>
    </row>
    <row r="24" spans="1:2" x14ac:dyDescent="0.2">
      <c r="A24" s="5" t="s">
        <v>131</v>
      </c>
      <c r="B24" s="102">
        <f>'MH Measure Summary'!$C23</f>
        <v>0.59095688748685604</v>
      </c>
    </row>
    <row r="25" spans="1:2" x14ac:dyDescent="0.2">
      <c r="A25" s="5" t="s">
        <v>132</v>
      </c>
      <c r="B25" s="102">
        <f>'MH Measure Summary'!$C24</f>
        <v>0.15256124721603601</v>
      </c>
    </row>
    <row r="26" spans="1:2" x14ac:dyDescent="0.2">
      <c r="A26" s="5" t="s">
        <v>133</v>
      </c>
      <c r="B26" s="102">
        <f>'MH Measure Summary'!$C25</f>
        <v>0.66498316498316501</v>
      </c>
    </row>
    <row r="27" spans="1:2" x14ac:dyDescent="0.2">
      <c r="A27" s="5" t="s">
        <v>134</v>
      </c>
      <c r="B27" s="102">
        <f>'MH Measure Summary'!$C26</f>
        <v>0.93927619047619104</v>
      </c>
    </row>
    <row r="28" spans="1:2" x14ac:dyDescent="0.2">
      <c r="A28" s="5" t="s">
        <v>135</v>
      </c>
      <c r="B28" s="102">
        <f>'MH Measure Summary'!$C27</f>
        <v>0.30878859857482199</v>
      </c>
    </row>
    <row r="29" spans="1:2" x14ac:dyDescent="0.2">
      <c r="A29" s="5" t="s">
        <v>136</v>
      </c>
      <c r="B29" s="102">
        <f>'MH Measure Summary'!$C28</f>
        <v>0.258683729433272</v>
      </c>
    </row>
    <row r="30" spans="1:2" x14ac:dyDescent="0.2">
      <c r="A30" s="5" t="s">
        <v>137</v>
      </c>
      <c r="B30" s="102">
        <f>'MH Measure Summary'!$C29</f>
        <v>0.135048231511254</v>
      </c>
    </row>
    <row r="31" spans="1:2" x14ac:dyDescent="0.2">
      <c r="A31" s="5" t="s">
        <v>138</v>
      </c>
      <c r="B31" s="102">
        <f>'MH Measure Summary'!$C30</f>
        <v>0.82392344497607695</v>
      </c>
    </row>
    <row r="32" spans="1:2" x14ac:dyDescent="0.2">
      <c r="A32" s="5" t="s">
        <v>195</v>
      </c>
      <c r="B32" s="102">
        <f>'MH Measure Summary'!$C31</f>
        <v>0.60751831793564803</v>
      </c>
    </row>
    <row r="33" spans="1:2" x14ac:dyDescent="0.2">
      <c r="A33" s="5" t="s">
        <v>139</v>
      </c>
      <c r="B33" s="102">
        <f>'MH Measure Summary'!$C32</f>
        <v>0.91095890410958902</v>
      </c>
    </row>
    <row r="34" spans="1:2" x14ac:dyDescent="0.2">
      <c r="A34" s="5" t="s">
        <v>175</v>
      </c>
      <c r="B34" s="102">
        <f>'MH Measure Summary'!$C33</f>
        <v>0.57192982456140395</v>
      </c>
    </row>
    <row r="35" spans="1:2" x14ac:dyDescent="0.2">
      <c r="A35" s="5" t="s">
        <v>140</v>
      </c>
      <c r="B35" s="102">
        <f>'MH Measure Summary'!$C34</f>
        <v>0.71713810316139803</v>
      </c>
    </row>
    <row r="36" spans="1:2" x14ac:dyDescent="0.2">
      <c r="A36" s="5" t="s">
        <v>141</v>
      </c>
      <c r="B36" s="102">
        <f>'MH Measure Summary'!$C35</f>
        <v>0.90430402930402898</v>
      </c>
    </row>
    <row r="37" spans="1:2" x14ac:dyDescent="0.2">
      <c r="A37" s="5" t="s">
        <v>142</v>
      </c>
      <c r="B37" s="102">
        <f>'MH Measure Summary'!$C36</f>
        <v>0.67078937795561999</v>
      </c>
    </row>
    <row r="38" spans="1:2" x14ac:dyDescent="0.2">
      <c r="A38" s="5" t="s">
        <v>143</v>
      </c>
      <c r="B38" s="102">
        <f>'MH Measure Summary'!$C37</f>
        <v>0.155555555555556</v>
      </c>
    </row>
    <row r="39" spans="1:2" x14ac:dyDescent="0.2">
      <c r="A39" s="5" t="s">
        <v>144</v>
      </c>
      <c r="B39" s="102">
        <f>'MH Measure Summary'!$C38</f>
        <v>0.30597014925373101</v>
      </c>
    </row>
    <row r="40" spans="1:2" x14ac:dyDescent="0.2">
      <c r="A40" s="5" t="s">
        <v>145</v>
      </c>
      <c r="B40" s="102">
        <f>'MH Measure Summary'!$C39</f>
        <v>0.186046511627907</v>
      </c>
    </row>
    <row r="41" spans="1:2" x14ac:dyDescent="0.2">
      <c r="A41" s="5" t="s">
        <v>146</v>
      </c>
      <c r="B41" s="102">
        <f>'MH Measure Summary'!$C40</f>
        <v>0.36489898989899</v>
      </c>
    </row>
  </sheetData>
  <mergeCells count="1">
    <mergeCell ref="A1:B1"/>
  </mergeCells>
  <conditionalFormatting sqref="B3:B41">
    <cfRule type="cellIs" dxfId="10" priority="1" operator="lessThan">
      <formula>0.12</formula>
    </cfRule>
  </conditionalFormatting>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B41"/>
  <sheetViews>
    <sheetView workbookViewId="0">
      <selection sqref="A1:B1"/>
    </sheetView>
  </sheetViews>
  <sheetFormatPr defaultColWidth="9.140625" defaultRowHeight="12.75" x14ac:dyDescent="0.2"/>
  <cols>
    <col min="1" max="1" width="49.42578125" style="16" bestFit="1" customWidth="1"/>
    <col min="2" max="2" width="16.85546875" style="16" bestFit="1" customWidth="1"/>
    <col min="3" max="16384" width="9.140625" style="16"/>
  </cols>
  <sheetData>
    <row r="1" spans="1:2" customFormat="1" ht="15.75" customHeight="1" x14ac:dyDescent="0.2">
      <c r="A1" s="159" t="s">
        <v>96</v>
      </c>
      <c r="B1" s="160"/>
    </row>
    <row r="2" spans="1:2" x14ac:dyDescent="0.2">
      <c r="A2" s="66" t="s">
        <v>0</v>
      </c>
      <c r="B2" s="66" t="s">
        <v>303</v>
      </c>
    </row>
    <row r="3" spans="1:2" x14ac:dyDescent="0.2">
      <c r="A3" s="5" t="s">
        <v>111</v>
      </c>
      <c r="B3" s="102">
        <f>'MH Measure Summary'!$D2</f>
        <v>0.94495412844036697</v>
      </c>
    </row>
    <row r="4" spans="1:2" x14ac:dyDescent="0.2">
      <c r="A4" s="5" t="s">
        <v>112</v>
      </c>
      <c r="B4" s="102">
        <f>'MH Measure Summary'!$D3</f>
        <v>0.69230769230769196</v>
      </c>
    </row>
    <row r="5" spans="1:2" x14ac:dyDescent="0.2">
      <c r="A5" s="5" t="s">
        <v>113</v>
      </c>
      <c r="B5" s="102">
        <f>'MH Measure Summary'!$D4</f>
        <v>0.83927804039535903</v>
      </c>
    </row>
    <row r="6" spans="1:2" x14ac:dyDescent="0.2">
      <c r="A6" s="5" t="s">
        <v>114</v>
      </c>
      <c r="B6" s="102">
        <f>'MH Measure Summary'!$D5</f>
        <v>0.74208144796380104</v>
      </c>
    </row>
    <row r="7" spans="1:2" x14ac:dyDescent="0.2">
      <c r="A7" s="5" t="s">
        <v>115</v>
      </c>
      <c r="B7" s="102">
        <f>'MH Measure Summary'!$D6</f>
        <v>0.92149970708845896</v>
      </c>
    </row>
    <row r="8" spans="1:2" x14ac:dyDescent="0.2">
      <c r="A8" s="5" t="s">
        <v>116</v>
      </c>
      <c r="B8" s="102">
        <f>'MH Measure Summary'!$D7</f>
        <v>0.83606557377049195</v>
      </c>
    </row>
    <row r="9" spans="1:2" x14ac:dyDescent="0.2">
      <c r="A9" s="5" t="s">
        <v>117</v>
      </c>
      <c r="B9" s="102">
        <f>'MH Measure Summary'!$D8</f>
        <v>0.68181818181818199</v>
      </c>
    </row>
    <row r="10" spans="1:2" x14ac:dyDescent="0.2">
      <c r="A10" s="5" t="s">
        <v>194</v>
      </c>
      <c r="B10" s="102">
        <f>'MH Measure Summary'!$D9</f>
        <v>0.89507975735789702</v>
      </c>
    </row>
    <row r="11" spans="1:2" x14ac:dyDescent="0.2">
      <c r="A11" s="5" t="s">
        <v>118</v>
      </c>
      <c r="B11" s="102">
        <f>'MH Measure Summary'!$D10</f>
        <v>0.891489361702128</v>
      </c>
    </row>
    <row r="12" spans="1:2" x14ac:dyDescent="0.2">
      <c r="A12" s="5" t="s">
        <v>119</v>
      </c>
      <c r="B12" s="102">
        <f>'MH Measure Summary'!$D11</f>
        <v>0.72343522561863205</v>
      </c>
    </row>
    <row r="13" spans="1:2" x14ac:dyDescent="0.2">
      <c r="A13" s="5" t="s">
        <v>120</v>
      </c>
      <c r="B13" s="102">
        <f>'MH Measure Summary'!$D12</f>
        <v>0.66666666666666696</v>
      </c>
    </row>
    <row r="14" spans="1:2" x14ac:dyDescent="0.2">
      <c r="A14" s="5" t="s">
        <v>121</v>
      </c>
      <c r="B14" s="102">
        <f>'MH Measure Summary'!$D13</f>
        <v>0.86192214111922105</v>
      </c>
    </row>
    <row r="15" spans="1:2" x14ac:dyDescent="0.2">
      <c r="A15" s="5" t="s">
        <v>122</v>
      </c>
      <c r="B15" s="102">
        <f>'MH Measure Summary'!$D14</f>
        <v>0.83588957055214697</v>
      </c>
    </row>
    <row r="16" spans="1:2" x14ac:dyDescent="0.2">
      <c r="A16" s="5" t="s">
        <v>123</v>
      </c>
      <c r="B16" s="102">
        <f>'MH Measure Summary'!$D15</f>
        <v>0.78863636363636402</v>
      </c>
    </row>
    <row r="17" spans="1:2" x14ac:dyDescent="0.2">
      <c r="A17" s="5" t="s">
        <v>124</v>
      </c>
      <c r="B17" s="102">
        <f>'MH Measure Summary'!$D16</f>
        <v>0.56000000000000005</v>
      </c>
    </row>
    <row r="18" spans="1:2" x14ac:dyDescent="0.2">
      <c r="A18" s="5" t="s">
        <v>125</v>
      </c>
      <c r="B18" s="102">
        <f>'MH Measure Summary'!$D17</f>
        <v>0.91379310344827602</v>
      </c>
    </row>
    <row r="19" spans="1:2" x14ac:dyDescent="0.2">
      <c r="A19" s="5" t="s">
        <v>126</v>
      </c>
      <c r="B19" s="102">
        <f>'MH Measure Summary'!$D18</f>
        <v>0.74669187145557703</v>
      </c>
    </row>
    <row r="20" spans="1:2" x14ac:dyDescent="0.2">
      <c r="A20" s="5" t="s">
        <v>127</v>
      </c>
      <c r="B20" s="102">
        <f>'MH Measure Summary'!$D19</f>
        <v>0.92519083969465699</v>
      </c>
    </row>
    <row r="21" spans="1:2" x14ac:dyDescent="0.2">
      <c r="A21" s="5" t="s">
        <v>128</v>
      </c>
      <c r="B21" s="102">
        <f>'MH Measure Summary'!$D20</f>
        <v>0.75399913532209295</v>
      </c>
    </row>
    <row r="22" spans="1:2" x14ac:dyDescent="0.2">
      <c r="A22" s="5" t="s">
        <v>129</v>
      </c>
      <c r="B22" s="102">
        <f>'MH Measure Summary'!$D21</f>
        <v>0.78246753246753198</v>
      </c>
    </row>
    <row r="23" spans="1:2" x14ac:dyDescent="0.2">
      <c r="A23" s="5" t="s">
        <v>130</v>
      </c>
      <c r="B23" s="102">
        <f>'MH Measure Summary'!$D22</f>
        <v>0.88571428571428601</v>
      </c>
    </row>
    <row r="24" spans="1:2" x14ac:dyDescent="0.2">
      <c r="A24" s="5" t="s">
        <v>131</v>
      </c>
      <c r="B24" s="102">
        <f>'MH Measure Summary'!$D23</f>
        <v>0.86582278481012698</v>
      </c>
    </row>
    <row r="25" spans="1:2" x14ac:dyDescent="0.2">
      <c r="A25" s="5" t="s">
        <v>132</v>
      </c>
      <c r="B25" s="102">
        <f>'MH Measure Summary'!$D24</f>
        <v>0.77593984962406004</v>
      </c>
    </row>
    <row r="26" spans="1:2" x14ac:dyDescent="0.2">
      <c r="A26" s="5" t="s">
        <v>133</v>
      </c>
      <c r="B26" s="102">
        <f>'MH Measure Summary'!$D25</f>
        <v>0.801158301158301</v>
      </c>
    </row>
    <row r="27" spans="1:2" x14ac:dyDescent="0.2">
      <c r="A27" s="5" t="s">
        <v>134</v>
      </c>
      <c r="B27" s="102">
        <f>'MH Measure Summary'!$D26</f>
        <v>0.939913276894487</v>
      </c>
    </row>
    <row r="28" spans="1:2" x14ac:dyDescent="0.2">
      <c r="A28" s="5" t="s">
        <v>135</v>
      </c>
      <c r="B28" s="102">
        <f>'MH Measure Summary'!$D27</f>
        <v>0.82555282555282605</v>
      </c>
    </row>
    <row r="29" spans="1:2" x14ac:dyDescent="0.2">
      <c r="A29" s="5" t="s">
        <v>136</v>
      </c>
      <c r="B29" s="102">
        <f>'MH Measure Summary'!$D28</f>
        <v>0.90566037735849103</v>
      </c>
    </row>
    <row r="30" spans="1:2" x14ac:dyDescent="0.2">
      <c r="A30" s="5" t="s">
        <v>137</v>
      </c>
      <c r="B30" s="102">
        <f>'MH Measure Summary'!$D29</f>
        <v>0.89056603773584897</v>
      </c>
    </row>
    <row r="31" spans="1:2" x14ac:dyDescent="0.2">
      <c r="A31" s="5" t="s">
        <v>138</v>
      </c>
      <c r="B31" s="102">
        <f>'MH Measure Summary'!$D30</f>
        <v>0.78756476683937804</v>
      </c>
    </row>
    <row r="32" spans="1:2" x14ac:dyDescent="0.2">
      <c r="A32" s="5" t="s">
        <v>195</v>
      </c>
      <c r="B32" s="102">
        <f>'MH Measure Summary'!$D31</f>
        <v>0.80964153275648998</v>
      </c>
    </row>
    <row r="33" spans="1:2" x14ac:dyDescent="0.2">
      <c r="A33" s="5" t="s">
        <v>139</v>
      </c>
      <c r="B33" s="102">
        <f>'MH Measure Summary'!$D32</f>
        <v>0.96306818181818199</v>
      </c>
    </row>
    <row r="34" spans="1:2" x14ac:dyDescent="0.2">
      <c r="A34" s="5" t="s">
        <v>175</v>
      </c>
      <c r="B34" s="102">
        <f>'MH Measure Summary'!$D33</f>
        <v>0.90306122448979598</v>
      </c>
    </row>
    <row r="35" spans="1:2" x14ac:dyDescent="0.2">
      <c r="A35" s="5" t="s">
        <v>140</v>
      </c>
      <c r="B35" s="102">
        <f>'MH Measure Summary'!$D34</f>
        <v>0.753488372093023</v>
      </c>
    </row>
    <row r="36" spans="1:2" x14ac:dyDescent="0.2">
      <c r="A36" s="5" t="s">
        <v>141</v>
      </c>
      <c r="B36" s="102">
        <f>'MH Measure Summary'!$D35</f>
        <v>0.90799656061908895</v>
      </c>
    </row>
    <row r="37" spans="1:2" x14ac:dyDescent="0.2">
      <c r="A37" s="5" t="s">
        <v>142</v>
      </c>
      <c r="B37" s="102">
        <f>'MH Measure Summary'!$D36</f>
        <v>0.834008097165992</v>
      </c>
    </row>
    <row r="38" spans="1:2" x14ac:dyDescent="0.2">
      <c r="A38" s="5" t="s">
        <v>143</v>
      </c>
      <c r="B38" s="102">
        <f>'MH Measure Summary'!$D37</f>
        <v>0.83278688524590205</v>
      </c>
    </row>
    <row r="39" spans="1:2" x14ac:dyDescent="0.2">
      <c r="A39" s="5" t="s">
        <v>144</v>
      </c>
      <c r="B39" s="102">
        <f>'MH Measure Summary'!$D38</f>
        <v>0.96761133603238902</v>
      </c>
    </row>
    <row r="40" spans="1:2" x14ac:dyDescent="0.2">
      <c r="A40" s="5" t="s">
        <v>145</v>
      </c>
      <c r="B40" s="103" t="str">
        <f>'MH Measure Summary'!$D39</f>
        <v>51.34%-Goal Not Met</v>
      </c>
    </row>
    <row r="41" spans="1:2" x14ac:dyDescent="0.2">
      <c r="A41" s="5" t="s">
        <v>146</v>
      </c>
      <c r="B41" s="102">
        <f>'MH Measure Summary'!$D40</f>
        <v>0.890350877192982</v>
      </c>
    </row>
  </sheetData>
  <mergeCells count="1">
    <mergeCell ref="A1:B1"/>
  </mergeCells>
  <conditionalFormatting sqref="B3:B41">
    <cfRule type="cellIs" dxfId="9" priority="1" operator="lessThan">
      <formula>0.54</formula>
    </cfRule>
  </conditionalFormatting>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B41"/>
  <sheetViews>
    <sheetView workbookViewId="0">
      <selection sqref="A1:B1"/>
    </sheetView>
  </sheetViews>
  <sheetFormatPr defaultRowHeight="12.75" x14ac:dyDescent="0.2"/>
  <cols>
    <col min="1" max="1" width="49.42578125" bestFit="1" customWidth="1"/>
    <col min="2" max="2" width="14.7109375" bestFit="1" customWidth="1"/>
  </cols>
  <sheetData>
    <row r="1" spans="1:2" ht="15.75" customHeight="1" x14ac:dyDescent="0.2">
      <c r="A1" s="159" t="s">
        <v>153</v>
      </c>
      <c r="B1" s="160"/>
    </row>
    <row r="2" spans="1:2" x14ac:dyDescent="0.2">
      <c r="A2" s="66" t="s">
        <v>0</v>
      </c>
      <c r="B2" s="66" t="s">
        <v>303</v>
      </c>
    </row>
    <row r="3" spans="1:2" x14ac:dyDescent="0.2">
      <c r="A3" s="5" t="s">
        <v>111</v>
      </c>
      <c r="B3" s="102">
        <f>'MH Measure Summary'!E2</f>
        <v>1.0460893854748601</v>
      </c>
    </row>
    <row r="4" spans="1:2" x14ac:dyDescent="0.2">
      <c r="A4" s="5" t="s">
        <v>112</v>
      </c>
      <c r="B4" s="103" t="str">
        <f>'MH Measure Summary'!E3</f>
        <v>96%-Goal Not Met</v>
      </c>
    </row>
    <row r="5" spans="1:2" x14ac:dyDescent="0.2">
      <c r="A5" s="5" t="s">
        <v>113</v>
      </c>
      <c r="B5" s="103" t="str">
        <f>'MH Measure Summary'!E4</f>
        <v>85%-Goal Not Met</v>
      </c>
    </row>
    <row r="6" spans="1:2" x14ac:dyDescent="0.2">
      <c r="A6" s="5" t="s">
        <v>114</v>
      </c>
      <c r="B6" s="103" t="str">
        <f>'MH Measure Summary'!E5</f>
        <v>74%-Goal Not Met</v>
      </c>
    </row>
    <row r="7" spans="1:2" x14ac:dyDescent="0.2">
      <c r="A7" s="5" t="s">
        <v>115</v>
      </c>
      <c r="B7" s="102">
        <f>'MH Measure Summary'!E6</f>
        <v>1.0426574885273301</v>
      </c>
    </row>
    <row r="8" spans="1:2" x14ac:dyDescent="0.2">
      <c r="A8" s="5" t="s">
        <v>116</v>
      </c>
      <c r="B8" s="102">
        <f>'MH Measure Summary'!E7</f>
        <v>1.06567796610169</v>
      </c>
    </row>
    <row r="9" spans="1:2" x14ac:dyDescent="0.2">
      <c r="A9" s="5" t="s">
        <v>117</v>
      </c>
      <c r="B9" s="103" t="str">
        <f>'MH Measure Summary'!E8</f>
        <v>88%-Goal Not Met</v>
      </c>
    </row>
    <row r="10" spans="1:2" x14ac:dyDescent="0.2">
      <c r="A10" s="5" t="s">
        <v>194</v>
      </c>
      <c r="B10" s="102">
        <f>'MH Measure Summary'!E9</f>
        <v>1.09800562828827</v>
      </c>
    </row>
    <row r="11" spans="1:2" x14ac:dyDescent="0.2">
      <c r="A11" s="5" t="s">
        <v>118</v>
      </c>
      <c r="B11" s="103" t="str">
        <f>'MH Measure Summary'!E10</f>
        <v>77%-Goal Not Met</v>
      </c>
    </row>
    <row r="12" spans="1:2" x14ac:dyDescent="0.2">
      <c r="A12" s="5" t="s">
        <v>119</v>
      </c>
      <c r="B12" s="102">
        <f>'MH Measure Summary'!E11</f>
        <v>1.1470588235294099</v>
      </c>
    </row>
    <row r="13" spans="1:2" x14ac:dyDescent="0.2">
      <c r="A13" s="5" t="s">
        <v>120</v>
      </c>
      <c r="B13" s="102">
        <f>'MH Measure Summary'!E12</f>
        <v>1.13815789473684</v>
      </c>
    </row>
    <row r="14" spans="1:2" x14ac:dyDescent="0.2">
      <c r="A14" s="5" t="s">
        <v>121</v>
      </c>
      <c r="B14" s="103" t="str">
        <f>'MH Measure Summary'!E13</f>
        <v>83%-Goal Not Met</v>
      </c>
    </row>
    <row r="15" spans="1:2" x14ac:dyDescent="0.2">
      <c r="A15" s="5" t="s">
        <v>122</v>
      </c>
      <c r="B15" s="102">
        <f>'MH Measure Summary'!E14</f>
        <v>1.2431372549019599</v>
      </c>
    </row>
    <row r="16" spans="1:2" x14ac:dyDescent="0.2">
      <c r="A16" s="5" t="s">
        <v>123</v>
      </c>
      <c r="B16" s="102">
        <f>'MH Measure Summary'!E15</f>
        <v>1.2482690405539101</v>
      </c>
    </row>
    <row r="17" spans="1:2" x14ac:dyDescent="0.2">
      <c r="A17" s="5" t="s">
        <v>124</v>
      </c>
      <c r="B17" s="103" t="str">
        <f>'MH Measure Summary'!E16</f>
        <v>90%-Goal Not Met</v>
      </c>
    </row>
    <row r="18" spans="1:2" x14ac:dyDescent="0.2">
      <c r="A18" s="5" t="s">
        <v>125</v>
      </c>
      <c r="B18" s="102">
        <f>'MH Measure Summary'!E17</f>
        <v>1.0946969696969699</v>
      </c>
    </row>
    <row r="19" spans="1:2" x14ac:dyDescent="0.2">
      <c r="A19" s="5" t="s">
        <v>126</v>
      </c>
      <c r="B19" s="103" t="str">
        <f>'MH Measure Summary'!E18</f>
        <v>93%-Goal Not Met</v>
      </c>
    </row>
    <row r="20" spans="1:2" x14ac:dyDescent="0.2">
      <c r="A20" s="5" t="s">
        <v>127</v>
      </c>
      <c r="B20" s="102">
        <f>'MH Measure Summary'!E19</f>
        <v>1.26945244956772</v>
      </c>
    </row>
    <row r="21" spans="1:2" x14ac:dyDescent="0.2">
      <c r="A21" s="5" t="s">
        <v>128</v>
      </c>
      <c r="B21" s="103" t="str">
        <f>'MH Measure Summary'!E20</f>
        <v>93%-Goal Not Met</v>
      </c>
    </row>
    <row r="22" spans="1:2" x14ac:dyDescent="0.2">
      <c r="A22" s="5" t="s">
        <v>129</v>
      </c>
      <c r="B22" s="102">
        <f>'MH Measure Summary'!E21</f>
        <v>1.1495793901156699</v>
      </c>
    </row>
    <row r="23" spans="1:2" x14ac:dyDescent="0.2">
      <c r="A23" s="5" t="s">
        <v>130</v>
      </c>
      <c r="B23" s="103" t="str">
        <f>'MH Measure Summary'!E22</f>
        <v>93%-Goal Not Met</v>
      </c>
    </row>
    <row r="24" spans="1:2" x14ac:dyDescent="0.2">
      <c r="A24" s="5" t="s">
        <v>131</v>
      </c>
      <c r="B24" s="102">
        <f>'MH Measure Summary'!E23</f>
        <v>1.2001709401709399</v>
      </c>
    </row>
    <row r="25" spans="1:2" x14ac:dyDescent="0.2">
      <c r="A25" s="5" t="s">
        <v>132</v>
      </c>
      <c r="B25" s="103" t="str">
        <f>'MH Measure Summary'!E24</f>
        <v>99%-Goal Not Met</v>
      </c>
    </row>
    <row r="26" spans="1:2" x14ac:dyDescent="0.2">
      <c r="A26" s="5" t="s">
        <v>133</v>
      </c>
      <c r="B26" s="102">
        <f>'MH Measure Summary'!E25</f>
        <v>1.0103567318757201</v>
      </c>
    </row>
    <row r="27" spans="1:2" x14ac:dyDescent="0.2">
      <c r="A27" s="5" t="s">
        <v>134</v>
      </c>
      <c r="B27" s="102">
        <f>'MH Measure Summary'!E26</f>
        <v>1.04984199942545</v>
      </c>
    </row>
    <row r="28" spans="1:2" x14ac:dyDescent="0.2">
      <c r="A28" s="5" t="s">
        <v>135</v>
      </c>
      <c r="B28" s="102">
        <f>'MH Measure Summary'!E27</f>
        <v>2.1768388106416299</v>
      </c>
    </row>
    <row r="29" spans="1:2" x14ac:dyDescent="0.2">
      <c r="A29" s="5" t="s">
        <v>136</v>
      </c>
      <c r="B29" s="102">
        <f>'MH Measure Summary'!E28</f>
        <v>1.15020161290323</v>
      </c>
    </row>
    <row r="30" spans="1:2" x14ac:dyDescent="0.2">
      <c r="A30" s="5" t="s">
        <v>137</v>
      </c>
      <c r="B30" s="102">
        <f>'MH Measure Summary'!E29</f>
        <v>1.1376879699248099</v>
      </c>
    </row>
    <row r="31" spans="1:2" x14ac:dyDescent="0.2">
      <c r="A31" s="5" t="s">
        <v>138</v>
      </c>
      <c r="B31" s="102">
        <f>'MH Measure Summary'!E30</f>
        <v>1.2680952380952399</v>
      </c>
    </row>
    <row r="32" spans="1:2" x14ac:dyDescent="0.2">
      <c r="A32" s="5" t="s">
        <v>195</v>
      </c>
      <c r="B32" s="102">
        <f>'MH Measure Summary'!E31</f>
        <v>1.1350053361793</v>
      </c>
    </row>
    <row r="33" spans="1:2" x14ac:dyDescent="0.2">
      <c r="A33" s="5" t="s">
        <v>139</v>
      </c>
      <c r="B33" s="102">
        <f>'MH Measure Summary'!E32</f>
        <v>1.19604086845466</v>
      </c>
    </row>
    <row r="34" spans="1:2" x14ac:dyDescent="0.2">
      <c r="A34" s="5" t="s">
        <v>175</v>
      </c>
      <c r="B34" s="102">
        <f>'MH Measure Summary'!E33</f>
        <v>1.2854545454545501</v>
      </c>
    </row>
    <row r="35" spans="1:2" x14ac:dyDescent="0.2">
      <c r="A35" s="5" t="s">
        <v>140</v>
      </c>
      <c r="B35" s="103" t="str">
        <f>'MH Measure Summary'!E34</f>
        <v>81%-Goal Not Met</v>
      </c>
    </row>
    <row r="36" spans="1:2" x14ac:dyDescent="0.2">
      <c r="A36" s="5" t="s">
        <v>141</v>
      </c>
      <c r="B36" s="102">
        <f>'MH Measure Summary'!E35</f>
        <v>1.10555963752143</v>
      </c>
    </row>
    <row r="37" spans="1:2" x14ac:dyDescent="0.2">
      <c r="A37" s="5" t="s">
        <v>142</v>
      </c>
      <c r="B37" s="103" t="str">
        <f>'MH Measure Summary'!E36</f>
        <v>92%-Goal Not Met</v>
      </c>
    </row>
    <row r="38" spans="1:2" x14ac:dyDescent="0.2">
      <c r="A38" s="5" t="s">
        <v>143</v>
      </c>
      <c r="B38" s="102">
        <f>'MH Measure Summary'!E37</f>
        <v>1.0262751159196299</v>
      </c>
    </row>
    <row r="39" spans="1:2" x14ac:dyDescent="0.2">
      <c r="A39" s="5" t="s">
        <v>144</v>
      </c>
      <c r="B39" s="102">
        <f>'MH Measure Summary'!E38</f>
        <v>1.68794326241135</v>
      </c>
    </row>
    <row r="40" spans="1:2" x14ac:dyDescent="0.2">
      <c r="A40" s="5" t="s">
        <v>145</v>
      </c>
      <c r="B40" s="102">
        <f>'MH Measure Summary'!E39</f>
        <v>1.0888355342136899</v>
      </c>
    </row>
    <row r="41" spans="1:2" x14ac:dyDescent="0.2">
      <c r="A41" s="5" t="s">
        <v>146</v>
      </c>
      <c r="B41" s="102">
        <f>'MH Measure Summary'!E40</f>
        <v>1.40963341858483</v>
      </c>
    </row>
  </sheetData>
  <mergeCells count="1">
    <mergeCell ref="A1:B1"/>
  </mergeCells>
  <conditionalFormatting sqref="B3:B41">
    <cfRule type="cellIs" dxfId="8" priority="1" operator="lessThan">
      <formula>1</formula>
    </cfRule>
  </conditionalFormatting>
  <pageMargins left="0.78431372549019618" right="0.78431372549019618" top="0.98039215686274517" bottom="0.98039215686274517" header="0.50980392156862753" footer="0.50980392156862753"/>
  <pageSetup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B41"/>
  <sheetViews>
    <sheetView zoomScaleNormal="100" workbookViewId="0">
      <selection sqref="A1:B1"/>
    </sheetView>
  </sheetViews>
  <sheetFormatPr defaultRowHeight="12.75" x14ac:dyDescent="0.2"/>
  <cols>
    <col min="1" max="1" width="57.7109375" customWidth="1"/>
    <col min="2" max="2" width="16" bestFit="1" customWidth="1"/>
  </cols>
  <sheetData>
    <row r="1" spans="1:2" ht="15.75" customHeight="1" x14ac:dyDescent="0.2">
      <c r="A1" s="159" t="s">
        <v>159</v>
      </c>
      <c r="B1" s="160"/>
    </row>
    <row r="2" spans="1:2" x14ac:dyDescent="0.2">
      <c r="A2" s="66" t="s">
        <v>0</v>
      </c>
      <c r="B2" s="66" t="s">
        <v>303</v>
      </c>
    </row>
    <row r="3" spans="1:2" x14ac:dyDescent="0.2">
      <c r="A3" s="5" t="s">
        <v>111</v>
      </c>
      <c r="B3" s="103" t="str">
        <f>'MH Measure Summary'!F2</f>
        <v>8.65%-Goal Not Met</v>
      </c>
    </row>
    <row r="4" spans="1:2" x14ac:dyDescent="0.2">
      <c r="A4" s="5" t="s">
        <v>112</v>
      </c>
      <c r="B4" s="102">
        <f>'MH Measure Summary'!F3</f>
        <v>0.126426690079017</v>
      </c>
    </row>
    <row r="5" spans="1:2" x14ac:dyDescent="0.2">
      <c r="A5" s="5" t="s">
        <v>113</v>
      </c>
      <c r="B5" s="103" t="str">
        <f>'MH Measure Summary'!F4</f>
        <v>6.39%-Goal Not Met</v>
      </c>
    </row>
    <row r="6" spans="1:2" x14ac:dyDescent="0.2">
      <c r="A6" s="5" t="s">
        <v>114</v>
      </c>
      <c r="B6" s="102">
        <f>'MH Measure Summary'!F5</f>
        <v>0.249756097560976</v>
      </c>
    </row>
    <row r="7" spans="1:2" x14ac:dyDescent="0.2">
      <c r="A7" s="5" t="s">
        <v>115</v>
      </c>
      <c r="B7" s="103">
        <f>'MH Measure Summary'!F6</f>
        <v>0.1</v>
      </c>
    </row>
    <row r="8" spans="1:2" x14ac:dyDescent="0.2">
      <c r="A8" s="5" t="s">
        <v>116</v>
      </c>
      <c r="B8" s="102">
        <f>'MH Measure Summary'!F7</f>
        <v>0.16512915129151301</v>
      </c>
    </row>
    <row r="9" spans="1:2" x14ac:dyDescent="0.2">
      <c r="A9" s="5" t="s">
        <v>117</v>
      </c>
      <c r="B9" s="102">
        <f>'MH Measure Summary'!F8</f>
        <v>0.38076923076923103</v>
      </c>
    </row>
    <row r="10" spans="1:2" x14ac:dyDescent="0.2">
      <c r="A10" s="5" t="s">
        <v>194</v>
      </c>
      <c r="B10" s="103" t="str">
        <f>'MH Measure Summary'!F9</f>
        <v>0.15%-Goal Not Met</v>
      </c>
    </row>
    <row r="11" spans="1:2" x14ac:dyDescent="0.2">
      <c r="A11" s="5" t="s">
        <v>118</v>
      </c>
      <c r="B11" s="103" t="str">
        <f>'MH Measure Summary'!F10</f>
        <v>0.58%-Goal Not Met</v>
      </c>
    </row>
    <row r="12" spans="1:2" x14ac:dyDescent="0.2">
      <c r="A12" s="5" t="s">
        <v>119</v>
      </c>
      <c r="B12" s="102">
        <f>'MH Measure Summary'!F11</f>
        <v>0.125937031484258</v>
      </c>
    </row>
    <row r="13" spans="1:2" x14ac:dyDescent="0.2">
      <c r="A13" s="5" t="s">
        <v>120</v>
      </c>
      <c r="B13" s="103" t="str">
        <f>'MH Measure Summary'!F12</f>
        <v>0%-Goal Not Met</v>
      </c>
    </row>
    <row r="14" spans="1:2" x14ac:dyDescent="0.2">
      <c r="A14" s="5" t="s">
        <v>121</v>
      </c>
      <c r="B14" s="103">
        <f>'MH Measure Summary'!F13</f>
        <v>0.1</v>
      </c>
    </row>
    <row r="15" spans="1:2" x14ac:dyDescent="0.2">
      <c r="A15" s="5" t="s">
        <v>122</v>
      </c>
      <c r="B15" s="102">
        <f>'MH Measure Summary'!F14</f>
        <v>0.108730476571886</v>
      </c>
    </row>
    <row r="16" spans="1:2" x14ac:dyDescent="0.2">
      <c r="A16" s="5" t="s">
        <v>123</v>
      </c>
      <c r="B16" s="102">
        <f>'MH Measure Summary'!F15</f>
        <v>0.13025700934579401</v>
      </c>
    </row>
    <row r="17" spans="1:2" x14ac:dyDescent="0.2">
      <c r="A17" s="5" t="s">
        <v>124</v>
      </c>
      <c r="B17" s="103" t="str">
        <f>'MH Measure Summary'!F16</f>
        <v>8.08%-Goal Not Met</v>
      </c>
    </row>
    <row r="18" spans="1:2" x14ac:dyDescent="0.2">
      <c r="A18" s="5" t="s">
        <v>125</v>
      </c>
      <c r="B18" s="102">
        <f>'MH Measure Summary'!F17</f>
        <v>0.18796433878157501</v>
      </c>
    </row>
    <row r="19" spans="1:2" x14ac:dyDescent="0.2">
      <c r="A19" s="5" t="s">
        <v>126</v>
      </c>
      <c r="B19" s="103" t="str">
        <f>'MH Measure Summary'!F18</f>
        <v>1.44%-Goal Not Met</v>
      </c>
    </row>
    <row r="20" spans="1:2" x14ac:dyDescent="0.2">
      <c r="A20" s="5" t="s">
        <v>127</v>
      </c>
      <c r="B20" s="103" t="str">
        <f>'MH Measure Summary'!F19</f>
        <v>6.95%-Goal Not Met</v>
      </c>
    </row>
    <row r="21" spans="1:2" x14ac:dyDescent="0.2">
      <c r="A21" s="5" t="s">
        <v>128</v>
      </c>
      <c r="B21" s="102">
        <f>'MH Measure Summary'!F20</f>
        <v>0.400444321021938</v>
      </c>
    </row>
    <row r="22" spans="1:2" x14ac:dyDescent="0.2">
      <c r="A22" s="5" t="s">
        <v>129</v>
      </c>
      <c r="B22" s="102">
        <f>'MH Measure Summary'!F21</f>
        <v>0.14645072363886999</v>
      </c>
    </row>
    <row r="23" spans="1:2" x14ac:dyDescent="0.2">
      <c r="A23" s="5" t="s">
        <v>130</v>
      </c>
      <c r="B23" s="102">
        <f>'MH Measure Summary'!F22</f>
        <v>0.125486381322957</v>
      </c>
    </row>
    <row r="24" spans="1:2" x14ac:dyDescent="0.2">
      <c r="A24" s="5" t="s">
        <v>131</v>
      </c>
      <c r="B24" s="103" t="str">
        <f>'MH Measure Summary'!F23</f>
        <v>7.02%-Goal Not Met</v>
      </c>
    </row>
    <row r="25" spans="1:2" x14ac:dyDescent="0.2">
      <c r="A25" s="5" t="s">
        <v>132</v>
      </c>
      <c r="B25" s="102">
        <f>'MH Measure Summary'!F24</f>
        <v>0.10484511517077</v>
      </c>
    </row>
    <row r="26" spans="1:2" x14ac:dyDescent="0.2">
      <c r="A26" s="5" t="s">
        <v>133</v>
      </c>
      <c r="B26" s="102">
        <f>'MH Measure Summary'!F25</f>
        <v>0.11131386861313899</v>
      </c>
    </row>
    <row r="27" spans="1:2" x14ac:dyDescent="0.2">
      <c r="A27" s="5" t="s">
        <v>134</v>
      </c>
      <c r="B27" s="102">
        <f>'MH Measure Summary'!F26</f>
        <v>0.24222914503288301</v>
      </c>
    </row>
    <row r="28" spans="1:2" x14ac:dyDescent="0.2">
      <c r="A28" s="5" t="s">
        <v>135</v>
      </c>
      <c r="B28" s="102">
        <f>'MH Measure Summary'!F27</f>
        <v>0.121019108280255</v>
      </c>
    </row>
    <row r="29" spans="1:2" x14ac:dyDescent="0.2">
      <c r="A29" s="5" t="s">
        <v>136</v>
      </c>
      <c r="B29" s="102">
        <f>'MH Measure Summary'!F28</f>
        <v>0.134298552171742</v>
      </c>
    </row>
    <row r="30" spans="1:2" x14ac:dyDescent="0.2">
      <c r="A30" s="5" t="s">
        <v>137</v>
      </c>
      <c r="B30" s="102">
        <f>'MH Measure Summary'!F29</f>
        <v>0.14974619289340099</v>
      </c>
    </row>
    <row r="31" spans="1:2" x14ac:dyDescent="0.2">
      <c r="A31" s="5" t="s">
        <v>138</v>
      </c>
      <c r="B31" s="103">
        <f>'MH Measure Summary'!F30</f>
        <v>0.1</v>
      </c>
    </row>
    <row r="32" spans="1:2" x14ac:dyDescent="0.2">
      <c r="A32" s="5" t="s">
        <v>195</v>
      </c>
      <c r="B32" s="102">
        <f>'MH Measure Summary'!F31</f>
        <v>0.13100898045430501</v>
      </c>
    </row>
    <row r="33" spans="1:2" x14ac:dyDescent="0.2">
      <c r="A33" s="5" t="s">
        <v>139</v>
      </c>
      <c r="B33" s="103" t="str">
        <f>'MH Measure Summary'!F32</f>
        <v>9.35%-Goal Not Met</v>
      </c>
    </row>
    <row r="34" spans="1:2" x14ac:dyDescent="0.2">
      <c r="A34" s="5" t="s">
        <v>175</v>
      </c>
      <c r="B34" s="102">
        <f>'MH Measure Summary'!F33</f>
        <v>0.21041445270988299</v>
      </c>
    </row>
    <row r="35" spans="1:2" x14ac:dyDescent="0.2">
      <c r="A35" s="5" t="s">
        <v>140</v>
      </c>
      <c r="B35" s="103" t="str">
        <f>'MH Measure Summary'!F34</f>
        <v>1.68%-Goal Not Met</v>
      </c>
    </row>
    <row r="36" spans="1:2" x14ac:dyDescent="0.2">
      <c r="A36" s="5" t="s">
        <v>141</v>
      </c>
      <c r="B36" s="102">
        <f>'MH Measure Summary'!F35</f>
        <v>0.111725452812202</v>
      </c>
    </row>
    <row r="37" spans="1:2" x14ac:dyDescent="0.2">
      <c r="A37" s="5" t="s">
        <v>142</v>
      </c>
      <c r="B37" s="102">
        <f>'MH Measure Summary'!F36</f>
        <v>0.14848883048620201</v>
      </c>
    </row>
    <row r="38" spans="1:2" x14ac:dyDescent="0.2">
      <c r="A38" s="5" t="s">
        <v>143</v>
      </c>
      <c r="B38" s="102">
        <f>'MH Measure Summary'!F37</f>
        <v>0.204859813084112</v>
      </c>
    </row>
    <row r="39" spans="1:2" x14ac:dyDescent="0.2">
      <c r="A39" s="5" t="s">
        <v>144</v>
      </c>
      <c r="B39" s="103" t="str">
        <f>'MH Measure Summary'!F38</f>
        <v>0%-Goal Not Met</v>
      </c>
    </row>
    <row r="40" spans="1:2" x14ac:dyDescent="0.2">
      <c r="A40" s="5" t="s">
        <v>145</v>
      </c>
      <c r="B40" s="102">
        <f>'MH Measure Summary'!F39</f>
        <v>0.29444119368051502</v>
      </c>
    </row>
    <row r="41" spans="1:2" x14ac:dyDescent="0.2">
      <c r="A41" s="5" t="s">
        <v>146</v>
      </c>
      <c r="B41" s="102">
        <f>'MH Measure Summary'!F40</f>
        <v>0.11095996890789001</v>
      </c>
    </row>
  </sheetData>
  <mergeCells count="1">
    <mergeCell ref="A1:B1"/>
  </mergeCells>
  <conditionalFormatting sqref="B3:B41">
    <cfRule type="cellIs" dxfId="7" priority="1" operator="lessThan">
      <formula>0.1</formula>
    </cfRule>
  </conditionalFormatting>
  <pageMargins left="0.78431372549019618" right="0.78431372549019618" top="0.98039215686274517" bottom="0.98039215686274517" header="0.50980392156862753" footer="0.50980392156862753"/>
  <pageSetup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B41"/>
  <sheetViews>
    <sheetView zoomScaleNormal="100" workbookViewId="0">
      <selection sqref="A1:B1"/>
    </sheetView>
  </sheetViews>
  <sheetFormatPr defaultColWidth="38.28515625" defaultRowHeight="12" x14ac:dyDescent="0.2"/>
  <cols>
    <col min="1" max="1" width="49.42578125" style="69" bestFit="1" customWidth="1"/>
    <col min="2" max="2" width="6.28515625" style="69" bestFit="1" customWidth="1"/>
    <col min="3" max="16384" width="38.28515625" style="69"/>
  </cols>
  <sheetData>
    <row r="1" spans="1:2" customFormat="1" ht="15.75" customHeight="1" x14ac:dyDescent="0.2">
      <c r="A1" s="159" t="s">
        <v>196</v>
      </c>
      <c r="B1" s="160"/>
    </row>
    <row r="2" spans="1:2" x14ac:dyDescent="0.2">
      <c r="A2" s="66" t="s">
        <v>0</v>
      </c>
      <c r="B2" s="66" t="s">
        <v>303</v>
      </c>
    </row>
    <row r="3" spans="1:2" x14ac:dyDescent="0.2">
      <c r="A3" s="5" t="s">
        <v>111</v>
      </c>
      <c r="B3" s="102">
        <f>'MH Measure Summary'!G2</f>
        <v>0.98599999999999999</v>
      </c>
    </row>
    <row r="4" spans="1:2" x14ac:dyDescent="0.2">
      <c r="A4" s="5" t="s">
        <v>112</v>
      </c>
      <c r="B4" s="102">
        <f>'MH Measure Summary'!G3</f>
        <v>0.998</v>
      </c>
    </row>
    <row r="5" spans="1:2" x14ac:dyDescent="0.2">
      <c r="A5" s="5" t="s">
        <v>113</v>
      </c>
      <c r="B5" s="102">
        <f>'MH Measure Summary'!G4</f>
        <v>0.99299999999999999</v>
      </c>
    </row>
    <row r="6" spans="1:2" x14ac:dyDescent="0.2">
      <c r="A6" s="5" t="s">
        <v>114</v>
      </c>
      <c r="B6" s="102">
        <f>'MH Measure Summary'!G5</f>
        <v>0.99099999999999999</v>
      </c>
    </row>
    <row r="7" spans="1:2" x14ac:dyDescent="0.2">
      <c r="A7" s="5" t="s">
        <v>115</v>
      </c>
      <c r="B7" s="102">
        <f>'MH Measure Summary'!G6</f>
        <v>0.98299999999999998</v>
      </c>
    </row>
    <row r="8" spans="1:2" x14ac:dyDescent="0.2">
      <c r="A8" s="5" t="s">
        <v>116</v>
      </c>
      <c r="B8" s="102">
        <f>'MH Measure Summary'!G7</f>
        <v>0.99199999999999999</v>
      </c>
    </row>
    <row r="9" spans="1:2" x14ac:dyDescent="0.2">
      <c r="A9" s="5" t="s">
        <v>117</v>
      </c>
      <c r="B9" s="102">
        <f>'MH Measure Summary'!G8</f>
        <v>0.997</v>
      </c>
    </row>
    <row r="10" spans="1:2" x14ac:dyDescent="0.2">
      <c r="A10" s="5" t="s">
        <v>194</v>
      </c>
      <c r="B10" s="102">
        <f>'MH Measure Summary'!G9</f>
        <v>0.995</v>
      </c>
    </row>
    <row r="11" spans="1:2" x14ac:dyDescent="0.2">
      <c r="A11" s="5" t="s">
        <v>118</v>
      </c>
      <c r="B11" s="102">
        <f>'MH Measure Summary'!G10</f>
        <v>0.98</v>
      </c>
    </row>
    <row r="12" spans="1:2" x14ac:dyDescent="0.2">
      <c r="A12" s="5" t="s">
        <v>119</v>
      </c>
      <c r="B12" s="102">
        <f>'MH Measure Summary'!G11</f>
        <v>0.98399999999999999</v>
      </c>
    </row>
    <row r="13" spans="1:2" x14ac:dyDescent="0.2">
      <c r="A13" s="5" t="s">
        <v>120</v>
      </c>
      <c r="B13" s="102">
        <f>'MH Measure Summary'!G12</f>
        <v>0.99199999999999999</v>
      </c>
    </row>
    <row r="14" spans="1:2" x14ac:dyDescent="0.2">
      <c r="A14" s="5" t="s">
        <v>121</v>
      </c>
      <c r="B14" s="102">
        <f>'MH Measure Summary'!G13</f>
        <v>0.98299999999999998</v>
      </c>
    </row>
    <row r="15" spans="1:2" x14ac:dyDescent="0.2">
      <c r="A15" s="5" t="s">
        <v>122</v>
      </c>
      <c r="B15" s="102">
        <f>'MH Measure Summary'!G14</f>
        <v>0.98199999999999998</v>
      </c>
    </row>
    <row r="16" spans="1:2" x14ac:dyDescent="0.2">
      <c r="A16" s="5" t="s">
        <v>123</v>
      </c>
      <c r="B16" s="102">
        <f>'MH Measure Summary'!G15</f>
        <v>0.96899999999999997</v>
      </c>
    </row>
    <row r="17" spans="1:2" x14ac:dyDescent="0.2">
      <c r="A17" s="5" t="s">
        <v>124</v>
      </c>
      <c r="B17" s="102">
        <f>'MH Measure Summary'!G16</f>
        <v>0.995</v>
      </c>
    </row>
    <row r="18" spans="1:2" x14ac:dyDescent="0.2">
      <c r="A18" s="5" t="s">
        <v>125</v>
      </c>
      <c r="B18" s="102">
        <f>'MH Measure Summary'!G17</f>
        <v>0.98299999999999998</v>
      </c>
    </row>
    <row r="19" spans="1:2" x14ac:dyDescent="0.2">
      <c r="A19" s="5" t="s">
        <v>126</v>
      </c>
      <c r="B19" s="102">
        <f>'MH Measure Summary'!G18</f>
        <v>0.99099999999999999</v>
      </c>
    </row>
    <row r="20" spans="1:2" x14ac:dyDescent="0.2">
      <c r="A20" s="5" t="s">
        <v>127</v>
      </c>
      <c r="B20" s="102">
        <f>'MH Measure Summary'!G19</f>
        <v>0.98599999999999999</v>
      </c>
    </row>
    <row r="21" spans="1:2" x14ac:dyDescent="0.2">
      <c r="A21" s="5" t="s">
        <v>128</v>
      </c>
      <c r="B21" s="102">
        <f>'MH Measure Summary'!G20</f>
        <v>0.998</v>
      </c>
    </row>
    <row r="22" spans="1:2" x14ac:dyDescent="0.2">
      <c r="A22" s="5" t="s">
        <v>129</v>
      </c>
      <c r="B22" s="102">
        <f>'MH Measure Summary'!G21</f>
        <v>0.99</v>
      </c>
    </row>
    <row r="23" spans="1:2" x14ac:dyDescent="0.2">
      <c r="A23" s="5" t="s">
        <v>130</v>
      </c>
      <c r="B23" s="102">
        <f>'MH Measure Summary'!G22</f>
        <v>0.98699999999999999</v>
      </c>
    </row>
    <row r="24" spans="1:2" x14ac:dyDescent="0.2">
      <c r="A24" s="5" t="s">
        <v>131</v>
      </c>
      <c r="B24" s="102">
        <f>'MH Measure Summary'!G23</f>
        <v>0.996</v>
      </c>
    </row>
    <row r="25" spans="1:2" x14ac:dyDescent="0.2">
      <c r="A25" s="5" t="s">
        <v>132</v>
      </c>
      <c r="B25" s="102">
        <f>'MH Measure Summary'!G24</f>
        <v>0.97799999999999998</v>
      </c>
    </row>
    <row r="26" spans="1:2" x14ac:dyDescent="0.2">
      <c r="A26" s="5" t="s">
        <v>133</v>
      </c>
      <c r="B26" s="102">
        <f>'MH Measure Summary'!G25</f>
        <v>0.99299999999999999</v>
      </c>
    </row>
    <row r="27" spans="1:2" x14ac:dyDescent="0.2">
      <c r="A27" s="5" t="s">
        <v>134</v>
      </c>
      <c r="B27" s="102">
        <f>'MH Measure Summary'!G26</f>
        <v>0.98599999999999999</v>
      </c>
    </row>
    <row r="28" spans="1:2" x14ac:dyDescent="0.2">
      <c r="A28" s="5" t="s">
        <v>135</v>
      </c>
      <c r="B28" s="102">
        <f>'MH Measure Summary'!G27</f>
        <v>0.98299999999999998</v>
      </c>
    </row>
    <row r="29" spans="1:2" x14ac:dyDescent="0.2">
      <c r="A29" s="5" t="s">
        <v>136</v>
      </c>
      <c r="B29" s="102">
        <f>'MH Measure Summary'!G28</f>
        <v>0.99199999999999999</v>
      </c>
    </row>
    <row r="30" spans="1:2" x14ac:dyDescent="0.2">
      <c r="A30" s="5" t="s">
        <v>137</v>
      </c>
      <c r="B30" s="102">
        <f>'MH Measure Summary'!G29</f>
        <v>0.98599999999999999</v>
      </c>
    </row>
    <row r="31" spans="1:2" x14ac:dyDescent="0.2">
      <c r="A31" s="5" t="s">
        <v>138</v>
      </c>
      <c r="B31" s="102">
        <f>'MH Measure Summary'!G30</f>
        <v>0.97599999999999998</v>
      </c>
    </row>
    <row r="32" spans="1:2" x14ac:dyDescent="0.2">
      <c r="A32" s="5" t="s">
        <v>195</v>
      </c>
      <c r="B32" s="102">
        <f>'MH Measure Summary'!G31</f>
        <v>0.98899999999999999</v>
      </c>
    </row>
    <row r="33" spans="1:2" x14ac:dyDescent="0.2">
      <c r="A33" s="5" t="s">
        <v>139</v>
      </c>
      <c r="B33" s="102">
        <f>'MH Measure Summary'!G32</f>
        <v>0.98299999999999998</v>
      </c>
    </row>
    <row r="34" spans="1:2" x14ac:dyDescent="0.2">
      <c r="A34" s="5" t="s">
        <v>175</v>
      </c>
      <c r="B34" s="102">
        <f>'MH Measure Summary'!G33</f>
        <v>0.99</v>
      </c>
    </row>
    <row r="35" spans="1:2" x14ac:dyDescent="0.2">
      <c r="A35" s="5" t="s">
        <v>140</v>
      </c>
      <c r="B35" s="102">
        <f>'MH Measure Summary'!G34</f>
        <v>0.98599999999999999</v>
      </c>
    </row>
    <row r="36" spans="1:2" x14ac:dyDescent="0.2">
      <c r="A36" s="5" t="s">
        <v>141</v>
      </c>
      <c r="B36" s="102">
        <f>'MH Measure Summary'!G35</f>
        <v>0.98899999999999999</v>
      </c>
    </row>
    <row r="37" spans="1:2" x14ac:dyDescent="0.2">
      <c r="A37" s="5" t="s">
        <v>142</v>
      </c>
      <c r="B37" s="102">
        <f>'MH Measure Summary'!G36</f>
        <v>0.99299999999999999</v>
      </c>
    </row>
    <row r="38" spans="1:2" x14ac:dyDescent="0.2">
      <c r="A38" s="5" t="s">
        <v>143</v>
      </c>
      <c r="B38" s="102">
        <f>'MH Measure Summary'!G37</f>
        <v>0.98799999999999999</v>
      </c>
    </row>
    <row r="39" spans="1:2" x14ac:dyDescent="0.2">
      <c r="A39" s="5" t="s">
        <v>144</v>
      </c>
      <c r="B39" s="102">
        <f>'MH Measure Summary'!G38</f>
        <v>0.98599999999999999</v>
      </c>
    </row>
    <row r="40" spans="1:2" x14ac:dyDescent="0.2">
      <c r="A40" s="5" t="s">
        <v>145</v>
      </c>
      <c r="B40" s="102">
        <f>'MH Measure Summary'!G39</f>
        <v>0.999</v>
      </c>
    </row>
    <row r="41" spans="1:2" x14ac:dyDescent="0.2">
      <c r="A41" s="5" t="s">
        <v>146</v>
      </c>
      <c r="B41" s="102">
        <f>'MH Measure Summary'!G40</f>
        <v>0.995</v>
      </c>
    </row>
  </sheetData>
  <mergeCells count="1">
    <mergeCell ref="A1:B1"/>
  </mergeCells>
  <conditionalFormatting sqref="B3:B41">
    <cfRule type="cellIs" dxfId="6" priority="1" operator="lessThan">
      <formula>0.968</formula>
    </cfRule>
  </conditionalFormatting>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B41"/>
  <sheetViews>
    <sheetView zoomScaleNormal="100" workbookViewId="0">
      <selection sqref="A1:B1"/>
    </sheetView>
  </sheetViews>
  <sheetFormatPr defaultColWidth="28.140625" defaultRowHeight="12.75" x14ac:dyDescent="0.2"/>
  <cols>
    <col min="1" max="1" width="49.42578125" style="16" bestFit="1" customWidth="1"/>
    <col min="2" max="2" width="14.7109375" style="16" bestFit="1" customWidth="1"/>
    <col min="3" max="16384" width="28.140625" style="16"/>
  </cols>
  <sheetData>
    <row r="1" spans="1:2" customFormat="1" ht="15.75" customHeight="1" x14ac:dyDescent="0.2">
      <c r="A1" s="159" t="s">
        <v>152</v>
      </c>
      <c r="B1" s="160"/>
    </row>
    <row r="2" spans="1:2" x14ac:dyDescent="0.2">
      <c r="A2" s="66" t="s">
        <v>0</v>
      </c>
      <c r="B2" s="66" t="s">
        <v>303</v>
      </c>
    </row>
    <row r="3" spans="1:2" x14ac:dyDescent="0.2">
      <c r="A3" s="5" t="s">
        <v>111</v>
      </c>
      <c r="B3" s="102">
        <f>'MH Measure Summary'!H2</f>
        <v>0.49371428571428599</v>
      </c>
    </row>
    <row r="4" spans="1:2" x14ac:dyDescent="0.2">
      <c r="A4" s="5" t="s">
        <v>112</v>
      </c>
      <c r="B4" s="102">
        <f>'MH Measure Summary'!H3</f>
        <v>0.37331536388140202</v>
      </c>
    </row>
    <row r="5" spans="1:2" x14ac:dyDescent="0.2">
      <c r="A5" s="5" t="s">
        <v>113</v>
      </c>
      <c r="B5" s="102">
        <f>'MH Measure Summary'!H4</f>
        <v>0.55884773662551501</v>
      </c>
    </row>
    <row r="6" spans="1:2" x14ac:dyDescent="0.2">
      <c r="A6" s="5" t="s">
        <v>114</v>
      </c>
      <c r="B6" s="102">
        <f>'MH Measure Summary'!H5</f>
        <v>0.527630946660259</v>
      </c>
    </row>
    <row r="7" spans="1:2" x14ac:dyDescent="0.2">
      <c r="A7" s="5" t="s">
        <v>115</v>
      </c>
      <c r="B7" s="102">
        <f>'MH Measure Summary'!H6</f>
        <v>0.507232704402516</v>
      </c>
    </row>
    <row r="8" spans="1:2" x14ac:dyDescent="0.2">
      <c r="A8" s="5" t="s">
        <v>116</v>
      </c>
      <c r="B8" s="102">
        <f>'MH Measure Summary'!H7</f>
        <v>0.263591433278418</v>
      </c>
    </row>
    <row r="9" spans="1:2" x14ac:dyDescent="0.2">
      <c r="A9" s="5" t="s">
        <v>117</v>
      </c>
      <c r="B9" s="102">
        <f>'MH Measure Summary'!H8</f>
        <v>0.35064935064935099</v>
      </c>
    </row>
    <row r="10" spans="1:2" x14ac:dyDescent="0.2">
      <c r="A10" s="5" t="s">
        <v>194</v>
      </c>
      <c r="B10" s="102">
        <f>'MH Measure Summary'!H9</f>
        <v>0.49456195004645598</v>
      </c>
    </row>
    <row r="11" spans="1:2" x14ac:dyDescent="0.2">
      <c r="A11" s="5" t="s">
        <v>118</v>
      </c>
      <c r="B11" s="102">
        <f>'MH Measure Summary'!H10</f>
        <v>0.34621363535420802</v>
      </c>
    </row>
    <row r="12" spans="1:2" x14ac:dyDescent="0.2">
      <c r="A12" s="5" t="s">
        <v>119</v>
      </c>
      <c r="B12" s="102">
        <f>'MH Measure Summary'!H11</f>
        <v>0.38559670781893002</v>
      </c>
    </row>
    <row r="13" spans="1:2" x14ac:dyDescent="0.2">
      <c r="A13" s="5" t="s">
        <v>120</v>
      </c>
      <c r="B13" s="102">
        <f>'MH Measure Summary'!H12</f>
        <v>0.58166189111747901</v>
      </c>
    </row>
    <row r="14" spans="1:2" x14ac:dyDescent="0.2">
      <c r="A14" s="5" t="s">
        <v>121</v>
      </c>
      <c r="B14" s="102">
        <f>'MH Measure Summary'!H13</f>
        <v>0.473103997874884</v>
      </c>
    </row>
    <row r="15" spans="1:2" x14ac:dyDescent="0.2">
      <c r="A15" s="5" t="s">
        <v>122</v>
      </c>
      <c r="B15" s="102">
        <f>'MH Measure Summary'!H14</f>
        <v>0.46655304644226703</v>
      </c>
    </row>
    <row r="16" spans="1:2" x14ac:dyDescent="0.2">
      <c r="A16" s="5" t="s">
        <v>123</v>
      </c>
      <c r="B16" s="102">
        <f>'MH Measure Summary'!H15</f>
        <v>0.38133068520357499</v>
      </c>
    </row>
    <row r="17" spans="1:2" x14ac:dyDescent="0.2">
      <c r="A17" s="5" t="s">
        <v>124</v>
      </c>
      <c r="B17" s="102">
        <f>'MH Measure Summary'!H16</f>
        <v>0.21379310344827601</v>
      </c>
    </row>
    <row r="18" spans="1:2" x14ac:dyDescent="0.2">
      <c r="A18" s="5" t="s">
        <v>125</v>
      </c>
      <c r="B18" s="102">
        <f>'MH Measure Summary'!H17</f>
        <v>0.37578027465667901</v>
      </c>
    </row>
    <row r="19" spans="1:2" x14ac:dyDescent="0.2">
      <c r="A19" s="5" t="s">
        <v>126</v>
      </c>
      <c r="B19" s="102">
        <f>'MH Measure Summary'!H18</f>
        <v>0.57364975450081801</v>
      </c>
    </row>
    <row r="20" spans="1:2" x14ac:dyDescent="0.2">
      <c r="A20" s="5" t="s">
        <v>127</v>
      </c>
      <c r="B20" s="102">
        <f>'MH Measure Summary'!H19</f>
        <v>0.59477756286266903</v>
      </c>
    </row>
    <row r="21" spans="1:2" x14ac:dyDescent="0.2">
      <c r="A21" s="5" t="s">
        <v>128</v>
      </c>
      <c r="B21" s="103" t="str">
        <f>'MH Measure Summary'!H20</f>
        <v>18%-Goal Not Met</v>
      </c>
    </row>
    <row r="22" spans="1:2" x14ac:dyDescent="0.2">
      <c r="A22" s="5" t="s">
        <v>129</v>
      </c>
      <c r="B22" s="102">
        <f>'MH Measure Summary'!H21</f>
        <v>0.42765084944346798</v>
      </c>
    </row>
    <row r="23" spans="1:2" x14ac:dyDescent="0.2">
      <c r="A23" s="5" t="s">
        <v>130</v>
      </c>
      <c r="B23" s="102">
        <f>'MH Measure Summary'!H22</f>
        <v>0.40400000000000003</v>
      </c>
    </row>
    <row r="24" spans="1:2" x14ac:dyDescent="0.2">
      <c r="A24" s="5" t="s">
        <v>131</v>
      </c>
      <c r="B24" s="102">
        <f>'MH Measure Summary'!H23</f>
        <v>0.492555831265509</v>
      </c>
    </row>
    <row r="25" spans="1:2" x14ac:dyDescent="0.2">
      <c r="A25" s="5" t="s">
        <v>132</v>
      </c>
      <c r="B25" s="102">
        <f>'MH Measure Summary'!H24</f>
        <v>0.37225806451612897</v>
      </c>
    </row>
    <row r="26" spans="1:2" x14ac:dyDescent="0.2">
      <c r="A26" s="5" t="s">
        <v>133</v>
      </c>
      <c r="B26" s="102">
        <f>'MH Measure Summary'!H25</f>
        <v>0.35909281814363703</v>
      </c>
    </row>
    <row r="27" spans="1:2" x14ac:dyDescent="0.2">
      <c r="A27" s="5" t="s">
        <v>134</v>
      </c>
      <c r="B27" s="102">
        <f>'MH Measure Summary'!H26</f>
        <v>0.42318587927653101</v>
      </c>
    </row>
    <row r="28" spans="1:2" x14ac:dyDescent="0.2">
      <c r="A28" s="5" t="s">
        <v>135</v>
      </c>
      <c r="B28" s="102">
        <f>'MH Measure Summary'!H27</f>
        <v>0.60733944954128405</v>
      </c>
    </row>
    <row r="29" spans="1:2" x14ac:dyDescent="0.2">
      <c r="A29" s="5" t="s">
        <v>136</v>
      </c>
      <c r="B29" s="102">
        <f>'MH Measure Summary'!H28</f>
        <v>0.35202952029520301</v>
      </c>
    </row>
    <row r="30" spans="1:2" x14ac:dyDescent="0.2">
      <c r="A30" s="5" t="s">
        <v>137</v>
      </c>
      <c r="B30" s="102">
        <f>'MH Measure Summary'!H29</f>
        <v>0.46887369557394698</v>
      </c>
    </row>
    <row r="31" spans="1:2" x14ac:dyDescent="0.2">
      <c r="A31" s="5" t="s">
        <v>138</v>
      </c>
      <c r="B31" s="102">
        <f>'MH Measure Summary'!H30</f>
        <v>0.460789089137847</v>
      </c>
    </row>
    <row r="32" spans="1:2" x14ac:dyDescent="0.2">
      <c r="A32" s="5" t="s">
        <v>195</v>
      </c>
      <c r="B32" s="102">
        <f>'MH Measure Summary'!H31</f>
        <v>0.495343680709534</v>
      </c>
    </row>
    <row r="33" spans="1:2" x14ac:dyDescent="0.2">
      <c r="A33" s="5" t="s">
        <v>139</v>
      </c>
      <c r="B33" s="102">
        <f>'MH Measure Summary'!H32</f>
        <v>0.46467749012724902</v>
      </c>
    </row>
    <row r="34" spans="1:2" x14ac:dyDescent="0.2">
      <c r="A34" s="5" t="s">
        <v>175</v>
      </c>
      <c r="B34" s="103" t="str">
        <f>'MH Measure Summary'!H33</f>
        <v>12%-Goal Not Met</v>
      </c>
    </row>
    <row r="35" spans="1:2" x14ac:dyDescent="0.2">
      <c r="A35" s="5" t="s">
        <v>140</v>
      </c>
      <c r="B35" s="102">
        <f>'MH Measure Summary'!H34</f>
        <v>0.48514851485148502</v>
      </c>
    </row>
    <row r="36" spans="1:2" x14ac:dyDescent="0.2">
      <c r="A36" s="5" t="s">
        <v>141</v>
      </c>
      <c r="B36" s="102">
        <f>'MH Measure Summary'!H35</f>
        <v>0.33186619718309901</v>
      </c>
    </row>
    <row r="37" spans="1:2" x14ac:dyDescent="0.2">
      <c r="A37" s="5" t="s">
        <v>142</v>
      </c>
      <c r="B37" s="102">
        <f>'MH Measure Summary'!H36</f>
        <v>0.36525524337158699</v>
      </c>
    </row>
    <row r="38" spans="1:2" x14ac:dyDescent="0.2">
      <c r="A38" s="5" t="s">
        <v>143</v>
      </c>
      <c r="B38" s="102">
        <f>'MH Measure Summary'!H37</f>
        <v>0.35772357723577197</v>
      </c>
    </row>
    <row r="39" spans="1:2" x14ac:dyDescent="0.2">
      <c r="A39" s="5" t="s">
        <v>144</v>
      </c>
      <c r="B39" s="102">
        <f>'MH Measure Summary'!H38</f>
        <v>0.354551241247613</v>
      </c>
    </row>
    <row r="40" spans="1:2" x14ac:dyDescent="0.2">
      <c r="A40" s="5" t="s">
        <v>145</v>
      </c>
      <c r="B40" s="102">
        <f>'MH Measure Summary'!H39</f>
        <v>0.33451816745655599</v>
      </c>
    </row>
    <row r="41" spans="1:2" x14ac:dyDescent="0.2">
      <c r="A41" s="5" t="s">
        <v>146</v>
      </c>
      <c r="B41" s="102">
        <f>'MH Measure Summary'!H40</f>
        <v>0.39751146037982998</v>
      </c>
    </row>
  </sheetData>
  <mergeCells count="1">
    <mergeCell ref="A1:B1"/>
  </mergeCells>
  <conditionalFormatting sqref="B3:B41">
    <cfRule type="cellIs" dxfId="5" priority="1" operator="lessThan">
      <formula>0.2</formula>
    </cfRule>
  </conditionalFormatting>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B41"/>
  <sheetViews>
    <sheetView workbookViewId="0">
      <selection sqref="A1:B1"/>
    </sheetView>
  </sheetViews>
  <sheetFormatPr defaultColWidth="26.28515625" defaultRowHeight="12.75" x14ac:dyDescent="0.2"/>
  <cols>
    <col min="1" max="1" width="49.42578125" style="16" bestFit="1" customWidth="1"/>
    <col min="2" max="2" width="16" style="16" bestFit="1" customWidth="1"/>
    <col min="3" max="16384" width="26.28515625" style="16"/>
  </cols>
  <sheetData>
    <row r="1" spans="1:2" customFormat="1" ht="15.75" customHeight="1" x14ac:dyDescent="0.2">
      <c r="A1" s="159" t="s">
        <v>157</v>
      </c>
      <c r="B1" s="160"/>
    </row>
    <row r="2" spans="1:2" x14ac:dyDescent="0.2">
      <c r="A2" s="66" t="s">
        <v>0</v>
      </c>
      <c r="B2" s="66" t="s">
        <v>303</v>
      </c>
    </row>
    <row r="3" spans="1:2" x14ac:dyDescent="0.2">
      <c r="A3" s="5" t="s">
        <v>111</v>
      </c>
      <c r="B3" s="103" t="str">
        <f>'MH Measure Summary'!I2</f>
        <v>50.1%-Goal Not Met</v>
      </c>
    </row>
    <row r="4" spans="1:2" x14ac:dyDescent="0.2">
      <c r="A4" s="5" t="s">
        <v>112</v>
      </c>
      <c r="B4" s="103" t="str">
        <f>'MH Measure Summary'!I3</f>
        <v>49.1%-Goal Not Met</v>
      </c>
    </row>
    <row r="5" spans="1:2" x14ac:dyDescent="0.2">
      <c r="A5" s="5" t="s">
        <v>113</v>
      </c>
      <c r="B5" s="103" t="str">
        <f>'MH Measure Summary'!I4</f>
        <v>54.3%-Goal Not Met</v>
      </c>
    </row>
    <row r="6" spans="1:2" x14ac:dyDescent="0.2">
      <c r="A6" s="5" t="s">
        <v>114</v>
      </c>
      <c r="B6" s="103" t="str">
        <f>'MH Measure Summary'!I5</f>
        <v>58.6%-Goal Not Met</v>
      </c>
    </row>
    <row r="7" spans="1:2" x14ac:dyDescent="0.2">
      <c r="A7" s="5" t="s">
        <v>115</v>
      </c>
      <c r="B7" s="103" t="str">
        <f>'MH Measure Summary'!I6</f>
        <v>44.9%-Goal Not Met</v>
      </c>
    </row>
    <row r="8" spans="1:2" x14ac:dyDescent="0.2">
      <c r="A8" s="5" t="s">
        <v>116</v>
      </c>
      <c r="B8" s="103" t="str">
        <f>'MH Measure Summary'!I7</f>
        <v>51.0%-Goal Not Met</v>
      </c>
    </row>
    <row r="9" spans="1:2" x14ac:dyDescent="0.2">
      <c r="A9" s="5" t="s">
        <v>117</v>
      </c>
      <c r="B9" s="103" t="str">
        <f>'MH Measure Summary'!I8</f>
        <v>42.2%-Goal Not Met</v>
      </c>
    </row>
    <row r="10" spans="1:2" x14ac:dyDescent="0.2">
      <c r="A10" s="5" t="s">
        <v>194</v>
      </c>
      <c r="B10" s="103" t="str">
        <f>'MH Measure Summary'!I9</f>
        <v>48.3%-Goal Not Met</v>
      </c>
    </row>
    <row r="11" spans="1:2" x14ac:dyDescent="0.2">
      <c r="A11" s="5" t="s">
        <v>118</v>
      </c>
      <c r="B11" s="103" t="str">
        <f>'MH Measure Summary'!I10</f>
        <v>64.2%-Goal Not Met</v>
      </c>
    </row>
    <row r="12" spans="1:2" x14ac:dyDescent="0.2">
      <c r="A12" s="5" t="s">
        <v>119</v>
      </c>
      <c r="B12" s="103" t="str">
        <f>'MH Measure Summary'!I11</f>
        <v>52.5%-Goal Not Met</v>
      </c>
    </row>
    <row r="13" spans="1:2" x14ac:dyDescent="0.2">
      <c r="A13" s="5" t="s">
        <v>120</v>
      </c>
      <c r="B13" s="103" t="str">
        <f>'MH Measure Summary'!I12</f>
        <v>37.1%-Goal Not Met</v>
      </c>
    </row>
    <row r="14" spans="1:2" x14ac:dyDescent="0.2">
      <c r="A14" s="5" t="s">
        <v>121</v>
      </c>
      <c r="B14" s="103" t="str">
        <f>'MH Measure Summary'!I13</f>
        <v>64.4%-Goal Not Met</v>
      </c>
    </row>
    <row r="15" spans="1:2" x14ac:dyDescent="0.2">
      <c r="A15" s="5" t="s">
        <v>122</v>
      </c>
      <c r="B15" s="102">
        <f>'MH Measure Summary'!I14</f>
        <v>0.723830734966593</v>
      </c>
    </row>
    <row r="16" spans="1:2" x14ac:dyDescent="0.2">
      <c r="A16" s="5" t="s">
        <v>123</v>
      </c>
      <c r="B16" s="103" t="str">
        <f>'MH Measure Summary'!I15</f>
        <v>56.4%-Goal Not Met</v>
      </c>
    </row>
    <row r="17" spans="1:2" x14ac:dyDescent="0.2">
      <c r="A17" s="5" t="s">
        <v>124</v>
      </c>
      <c r="B17" s="103" t="str">
        <f>'MH Measure Summary'!I16</f>
        <v>42.2%-Goal Not Met</v>
      </c>
    </row>
    <row r="18" spans="1:2" x14ac:dyDescent="0.2">
      <c r="A18" s="5" t="s">
        <v>125</v>
      </c>
      <c r="B18" s="102">
        <f>'MH Measure Summary'!I17</f>
        <v>0.77731745209735903</v>
      </c>
    </row>
    <row r="19" spans="1:2" x14ac:dyDescent="0.2">
      <c r="A19" s="5" t="s">
        <v>126</v>
      </c>
      <c r="B19" s="103" t="str">
        <f>'MH Measure Summary'!I18</f>
        <v>50.6%-Goal Not Met</v>
      </c>
    </row>
    <row r="20" spans="1:2" x14ac:dyDescent="0.2">
      <c r="A20" s="5" t="s">
        <v>127</v>
      </c>
      <c r="B20" s="103" t="str">
        <f>'MH Measure Summary'!I19</f>
        <v>25.2%-Goal Not Met</v>
      </c>
    </row>
    <row r="21" spans="1:2" x14ac:dyDescent="0.2">
      <c r="A21" s="5" t="s">
        <v>128</v>
      </c>
      <c r="B21" s="103" t="str">
        <f>'MH Measure Summary'!I20</f>
        <v>37.1%-Goal Not Met</v>
      </c>
    </row>
    <row r="22" spans="1:2" x14ac:dyDescent="0.2">
      <c r="A22" s="5" t="s">
        <v>129</v>
      </c>
      <c r="B22" s="103" t="str">
        <f>'MH Measure Summary'!I21</f>
        <v>60.0%-Goal Not Met</v>
      </c>
    </row>
    <row r="23" spans="1:2" x14ac:dyDescent="0.2">
      <c r="A23" s="5" t="s">
        <v>130</v>
      </c>
      <c r="B23" s="103" t="str">
        <f>'MH Measure Summary'!I22</f>
        <v>55.6%-Goal Not Met</v>
      </c>
    </row>
    <row r="24" spans="1:2" x14ac:dyDescent="0.2">
      <c r="A24" s="5" t="s">
        <v>131</v>
      </c>
      <c r="B24" s="102">
        <f>'MH Measure Summary'!I23</f>
        <v>0.70014245014245002</v>
      </c>
    </row>
    <row r="25" spans="1:2" x14ac:dyDescent="0.2">
      <c r="A25" s="5" t="s">
        <v>132</v>
      </c>
      <c r="B25" s="103" t="str">
        <f>'MH Measure Summary'!I24</f>
        <v>58.9%-Goal Not Met</v>
      </c>
    </row>
    <row r="26" spans="1:2" x14ac:dyDescent="0.2">
      <c r="A26" s="5" t="s">
        <v>133</v>
      </c>
      <c r="B26" s="103" t="str">
        <f>'MH Measure Summary'!I25</f>
        <v>52.6%-Goal Not Met</v>
      </c>
    </row>
    <row r="27" spans="1:2" x14ac:dyDescent="0.2">
      <c r="A27" s="5" t="s">
        <v>134</v>
      </c>
      <c r="B27" s="103" t="str">
        <f>'MH Measure Summary'!I26</f>
        <v>47.6%-Goal Not Met</v>
      </c>
    </row>
    <row r="28" spans="1:2" x14ac:dyDescent="0.2">
      <c r="A28" s="5" t="s">
        <v>135</v>
      </c>
      <c r="B28" s="103" t="str">
        <f>'MH Measure Summary'!I27</f>
        <v>57.1%-Goal Not Met</v>
      </c>
    </row>
    <row r="29" spans="1:2" x14ac:dyDescent="0.2">
      <c r="A29" s="5" t="s">
        <v>136</v>
      </c>
      <c r="B29" s="103" t="str">
        <f>'MH Measure Summary'!I28</f>
        <v>64.1%-Goal Not Met</v>
      </c>
    </row>
    <row r="30" spans="1:2" x14ac:dyDescent="0.2">
      <c r="A30" s="5" t="s">
        <v>137</v>
      </c>
      <c r="B30" s="103" t="str">
        <f>'MH Measure Summary'!I29</f>
        <v>60.4%-Goal Not Met</v>
      </c>
    </row>
    <row r="31" spans="1:2" x14ac:dyDescent="0.2">
      <c r="A31" s="5" t="s">
        <v>138</v>
      </c>
      <c r="B31" s="103" t="str">
        <f>'MH Measure Summary'!I30</f>
        <v>35.2%-Goal Not Met</v>
      </c>
    </row>
    <row r="32" spans="1:2" x14ac:dyDescent="0.2">
      <c r="A32" s="5" t="s">
        <v>195</v>
      </c>
      <c r="B32" s="103" t="str">
        <f>'MH Measure Summary'!I31</f>
        <v>63.0%-Goal Not Met</v>
      </c>
    </row>
    <row r="33" spans="1:2" x14ac:dyDescent="0.2">
      <c r="A33" s="5" t="s">
        <v>139</v>
      </c>
      <c r="B33" s="103" t="str">
        <f>'MH Measure Summary'!I32</f>
        <v>57.1%-Goal Not Met</v>
      </c>
    </row>
    <row r="34" spans="1:2" x14ac:dyDescent="0.2">
      <c r="A34" s="5" t="s">
        <v>175</v>
      </c>
      <c r="B34" s="103" t="str">
        <f>'MH Measure Summary'!I33</f>
        <v>50.7%-Goal Not Met</v>
      </c>
    </row>
    <row r="35" spans="1:2" x14ac:dyDescent="0.2">
      <c r="A35" s="5" t="s">
        <v>140</v>
      </c>
      <c r="B35" s="103" t="str">
        <f>'MH Measure Summary'!I34</f>
        <v>53.2%-Goal Not Met</v>
      </c>
    </row>
    <row r="36" spans="1:2" x14ac:dyDescent="0.2">
      <c r="A36" s="5" t="s">
        <v>141</v>
      </c>
      <c r="B36" s="103" t="str">
        <f>'MH Measure Summary'!I35</f>
        <v>38.5%-Goal Not Met</v>
      </c>
    </row>
    <row r="37" spans="1:2" x14ac:dyDescent="0.2">
      <c r="A37" s="5" t="s">
        <v>142</v>
      </c>
      <c r="B37" s="103" t="str">
        <f>'MH Measure Summary'!I36</f>
        <v>52.3%-Goal Not Met</v>
      </c>
    </row>
    <row r="38" spans="1:2" x14ac:dyDescent="0.2">
      <c r="A38" s="5" t="s">
        <v>143</v>
      </c>
      <c r="B38" s="103" t="str">
        <f>'MH Measure Summary'!I37</f>
        <v>27.0%-Goal Not Met</v>
      </c>
    </row>
    <row r="39" spans="1:2" x14ac:dyDescent="0.2">
      <c r="A39" s="5" t="s">
        <v>144</v>
      </c>
      <c r="B39" s="103" t="str">
        <f>'MH Measure Summary'!I38</f>
        <v>61.8%-Goal Not Met</v>
      </c>
    </row>
    <row r="40" spans="1:2" x14ac:dyDescent="0.2">
      <c r="A40" s="5" t="s">
        <v>145</v>
      </c>
      <c r="B40" s="103" t="str">
        <f>'MH Measure Summary'!I39</f>
        <v>38.0%-Goal Not Met</v>
      </c>
    </row>
    <row r="41" spans="1:2" x14ac:dyDescent="0.2">
      <c r="A41" s="5" t="s">
        <v>146</v>
      </c>
      <c r="B41" s="102">
        <f>'MH Measure Summary'!I40</f>
        <v>0.77873718294657301</v>
      </c>
    </row>
  </sheetData>
  <mergeCells count="1">
    <mergeCell ref="A1:B1"/>
  </mergeCells>
  <conditionalFormatting sqref="B3:B41">
    <cfRule type="cellIs" dxfId="4" priority="1" operator="lessThan">
      <formula>0.656</formula>
    </cfRule>
  </conditionalFormatting>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B41"/>
  <sheetViews>
    <sheetView workbookViewId="0">
      <selection sqref="A1:B1"/>
    </sheetView>
  </sheetViews>
  <sheetFormatPr defaultColWidth="9.140625" defaultRowHeight="12.75" x14ac:dyDescent="0.2"/>
  <cols>
    <col min="1" max="1" width="49.42578125" style="16" bestFit="1" customWidth="1"/>
    <col min="2" max="2" width="6.28515625" style="16" bestFit="1" customWidth="1"/>
    <col min="3" max="16384" width="9.140625" style="16"/>
  </cols>
  <sheetData>
    <row r="1" spans="1:2" customFormat="1" ht="15.75" customHeight="1" x14ac:dyDescent="0.2">
      <c r="A1" s="159" t="s">
        <v>198</v>
      </c>
      <c r="B1" s="160"/>
    </row>
    <row r="2" spans="1:2" x14ac:dyDescent="0.2">
      <c r="A2" s="66" t="s">
        <v>0</v>
      </c>
      <c r="B2" s="66" t="s">
        <v>303</v>
      </c>
    </row>
    <row r="3" spans="1:2" x14ac:dyDescent="0.2">
      <c r="A3" s="5" t="s">
        <v>111</v>
      </c>
      <c r="B3" s="102" t="str">
        <f>'MH Measure Summary'!J2</f>
        <v>74.8%</v>
      </c>
    </row>
    <row r="4" spans="1:2" x14ac:dyDescent="0.2">
      <c r="A4" s="5" t="s">
        <v>112</v>
      </c>
      <c r="B4" s="102" t="str">
        <f>'MH Measure Summary'!J3</f>
        <v>66.5%</v>
      </c>
    </row>
    <row r="5" spans="1:2" x14ac:dyDescent="0.2">
      <c r="A5" s="5" t="s">
        <v>113</v>
      </c>
      <c r="B5" s="102" t="str">
        <f>'MH Measure Summary'!J4</f>
        <v>77.7%</v>
      </c>
    </row>
    <row r="6" spans="1:2" x14ac:dyDescent="0.2">
      <c r="A6" s="5" t="s">
        <v>114</v>
      </c>
      <c r="B6" s="102" t="str">
        <f>'MH Measure Summary'!J5</f>
        <v>61.0%</v>
      </c>
    </row>
    <row r="7" spans="1:2" x14ac:dyDescent="0.2">
      <c r="A7" s="5" t="s">
        <v>115</v>
      </c>
      <c r="B7" s="102" t="str">
        <f>'MH Measure Summary'!J6</f>
        <v>35.1%</v>
      </c>
    </row>
    <row r="8" spans="1:2" x14ac:dyDescent="0.2">
      <c r="A8" s="5" t="s">
        <v>116</v>
      </c>
      <c r="B8" s="102" t="str">
        <f>'MH Measure Summary'!J7</f>
        <v>51.8%</v>
      </c>
    </row>
    <row r="9" spans="1:2" x14ac:dyDescent="0.2">
      <c r="A9" s="5" t="s">
        <v>117</v>
      </c>
      <c r="B9" s="102" t="str">
        <f>'MH Measure Summary'!J8</f>
        <v>95.0%</v>
      </c>
    </row>
    <row r="10" spans="1:2" x14ac:dyDescent="0.2">
      <c r="A10" s="5" t="s">
        <v>194</v>
      </c>
      <c r="B10" s="102" t="str">
        <f>'MH Measure Summary'!J9</f>
        <v>67.2%</v>
      </c>
    </row>
    <row r="11" spans="1:2" x14ac:dyDescent="0.2">
      <c r="A11" s="5" t="s">
        <v>118</v>
      </c>
      <c r="B11" s="102" t="str">
        <f>'MH Measure Summary'!J10</f>
        <v>72.6%</v>
      </c>
    </row>
    <row r="12" spans="1:2" x14ac:dyDescent="0.2">
      <c r="A12" s="5" t="s">
        <v>119</v>
      </c>
      <c r="B12" s="102" t="str">
        <f>'MH Measure Summary'!J11</f>
        <v>75.8%</v>
      </c>
    </row>
    <row r="13" spans="1:2" x14ac:dyDescent="0.2">
      <c r="A13" s="5" t="s">
        <v>120</v>
      </c>
      <c r="B13" s="102" t="str">
        <f>'MH Measure Summary'!J12</f>
        <v>96.8%</v>
      </c>
    </row>
    <row r="14" spans="1:2" x14ac:dyDescent="0.2">
      <c r="A14" s="5" t="s">
        <v>121</v>
      </c>
      <c r="B14" s="102" t="str">
        <f>'MH Measure Summary'!J13</f>
        <v>35.9%</v>
      </c>
    </row>
    <row r="15" spans="1:2" x14ac:dyDescent="0.2">
      <c r="A15" s="5" t="s">
        <v>122</v>
      </c>
      <c r="B15" s="102" t="str">
        <f>'MH Measure Summary'!J14</f>
        <v>39.2%</v>
      </c>
    </row>
    <row r="16" spans="1:2" x14ac:dyDescent="0.2">
      <c r="A16" s="5" t="s">
        <v>123</v>
      </c>
      <c r="B16" s="102" t="str">
        <f>'MH Measure Summary'!J15</f>
        <v>79.8%</v>
      </c>
    </row>
    <row r="17" spans="1:2" x14ac:dyDescent="0.2">
      <c r="A17" s="5" t="s">
        <v>124</v>
      </c>
      <c r="B17" s="102" t="str">
        <f>'MH Measure Summary'!J16</f>
        <v>58.1%</v>
      </c>
    </row>
    <row r="18" spans="1:2" x14ac:dyDescent="0.2">
      <c r="A18" s="5" t="s">
        <v>125</v>
      </c>
      <c r="B18" s="102" t="str">
        <f>'MH Measure Summary'!J17</f>
        <v>93.6%</v>
      </c>
    </row>
    <row r="19" spans="1:2" x14ac:dyDescent="0.2">
      <c r="A19" s="5" t="s">
        <v>126</v>
      </c>
      <c r="B19" s="102" t="str">
        <f>'MH Measure Summary'!J18</f>
        <v>86.3%</v>
      </c>
    </row>
    <row r="20" spans="1:2" x14ac:dyDescent="0.2">
      <c r="A20" s="5" t="s">
        <v>127</v>
      </c>
      <c r="B20" s="102" t="str">
        <f>'MH Measure Summary'!J19</f>
        <v>36.6%</v>
      </c>
    </row>
    <row r="21" spans="1:2" x14ac:dyDescent="0.2">
      <c r="A21" s="5" t="s">
        <v>128</v>
      </c>
      <c r="B21" s="102" t="str">
        <f>'MH Measure Summary'!J20</f>
        <v>90.1%</v>
      </c>
    </row>
    <row r="22" spans="1:2" x14ac:dyDescent="0.2">
      <c r="A22" s="5" t="s">
        <v>129</v>
      </c>
      <c r="B22" s="102" t="str">
        <f>'MH Measure Summary'!J21</f>
        <v>73.3%</v>
      </c>
    </row>
    <row r="23" spans="1:2" x14ac:dyDescent="0.2">
      <c r="A23" s="5" t="s">
        <v>130</v>
      </c>
      <c r="B23" s="102" t="str">
        <f>'MH Measure Summary'!J22</f>
        <v>93.5%</v>
      </c>
    </row>
    <row r="24" spans="1:2" x14ac:dyDescent="0.2">
      <c r="A24" s="5" t="s">
        <v>131</v>
      </c>
      <c r="B24" s="102" t="str">
        <f>'MH Measure Summary'!J23</f>
        <v>39.4%</v>
      </c>
    </row>
    <row r="25" spans="1:2" x14ac:dyDescent="0.2">
      <c r="A25" s="5" t="s">
        <v>132</v>
      </c>
      <c r="B25" s="102" t="str">
        <f>'MH Measure Summary'!J24</f>
        <v>55.9%</v>
      </c>
    </row>
    <row r="26" spans="1:2" x14ac:dyDescent="0.2">
      <c r="A26" s="5" t="s">
        <v>133</v>
      </c>
      <c r="B26" s="102" t="str">
        <f>'MH Measure Summary'!J25</f>
        <v>54.7%</v>
      </c>
    </row>
    <row r="27" spans="1:2" x14ac:dyDescent="0.2">
      <c r="A27" s="5" t="s">
        <v>134</v>
      </c>
      <c r="B27" s="102" t="str">
        <f>'MH Measure Summary'!J26</f>
        <v>71.7%</v>
      </c>
    </row>
    <row r="28" spans="1:2" x14ac:dyDescent="0.2">
      <c r="A28" s="5" t="s">
        <v>135</v>
      </c>
      <c r="B28" s="102" t="str">
        <f>'MH Measure Summary'!J27</f>
        <v>90.4%</v>
      </c>
    </row>
    <row r="29" spans="1:2" x14ac:dyDescent="0.2">
      <c r="A29" s="5" t="s">
        <v>136</v>
      </c>
      <c r="B29" s="102" t="str">
        <f>'MH Measure Summary'!J28</f>
        <v>41.9%</v>
      </c>
    </row>
    <row r="30" spans="1:2" x14ac:dyDescent="0.2">
      <c r="A30" s="5" t="s">
        <v>137</v>
      </c>
      <c r="B30" s="102" t="str">
        <f>'MH Measure Summary'!J29</f>
        <v>44.6%</v>
      </c>
    </row>
    <row r="31" spans="1:2" x14ac:dyDescent="0.2">
      <c r="A31" s="5" t="s">
        <v>138</v>
      </c>
      <c r="B31" s="102" t="str">
        <f>'MH Measure Summary'!J30</f>
        <v>92.3%</v>
      </c>
    </row>
    <row r="32" spans="1:2" x14ac:dyDescent="0.2">
      <c r="A32" s="5" t="s">
        <v>195</v>
      </c>
      <c r="B32" s="102" t="str">
        <f>'MH Measure Summary'!J31</f>
        <v>75.2%</v>
      </c>
    </row>
    <row r="33" spans="1:2" x14ac:dyDescent="0.2">
      <c r="A33" s="5" t="s">
        <v>139</v>
      </c>
      <c r="B33" s="102" t="str">
        <f>'MH Measure Summary'!J32</f>
        <v>66.6%</v>
      </c>
    </row>
    <row r="34" spans="1:2" x14ac:dyDescent="0.2">
      <c r="A34" s="5" t="s">
        <v>175</v>
      </c>
      <c r="B34" s="102" t="str">
        <f>'MH Measure Summary'!J33</f>
        <v>34.3%</v>
      </c>
    </row>
    <row r="35" spans="1:2" x14ac:dyDescent="0.2">
      <c r="A35" s="5" t="s">
        <v>140</v>
      </c>
      <c r="B35" s="102" t="str">
        <f>'MH Measure Summary'!J34</f>
        <v>91.2%</v>
      </c>
    </row>
    <row r="36" spans="1:2" x14ac:dyDescent="0.2">
      <c r="A36" s="5" t="s">
        <v>141</v>
      </c>
      <c r="B36" s="102" t="str">
        <f>'MH Measure Summary'!J35</f>
        <v>71.6%</v>
      </c>
    </row>
    <row r="37" spans="1:2" x14ac:dyDescent="0.2">
      <c r="A37" s="5" t="s">
        <v>142</v>
      </c>
      <c r="B37" s="102" t="str">
        <f>'MH Measure Summary'!J36</f>
        <v>88.9%</v>
      </c>
    </row>
    <row r="38" spans="1:2" x14ac:dyDescent="0.2">
      <c r="A38" s="5" t="s">
        <v>143</v>
      </c>
      <c r="B38" s="102" t="str">
        <f>'MH Measure Summary'!J37</f>
        <v>82.2%</v>
      </c>
    </row>
    <row r="39" spans="1:2" x14ac:dyDescent="0.2">
      <c r="A39" s="5" t="s">
        <v>144</v>
      </c>
      <c r="B39" s="102" t="str">
        <f>'MH Measure Summary'!J38</f>
        <v>47.6%</v>
      </c>
    </row>
    <row r="40" spans="1:2" x14ac:dyDescent="0.2">
      <c r="A40" s="5" t="s">
        <v>145</v>
      </c>
      <c r="B40" s="102" t="str">
        <f>'MH Measure Summary'!J39</f>
        <v>88.8%</v>
      </c>
    </row>
    <row r="41" spans="1:2" x14ac:dyDescent="0.2">
      <c r="A41" s="5" t="s">
        <v>146</v>
      </c>
      <c r="B41" s="102" t="str">
        <f>'MH Measure Summary'!J40</f>
        <v>92.1%</v>
      </c>
    </row>
  </sheetData>
  <mergeCells count="1">
    <mergeCell ref="A1:B1"/>
  </mergeCells>
  <conditionalFormatting sqref="B3:B41">
    <cfRule type="cellIs" dxfId="3" priority="1" operator="lessThan">
      <formula>0.398</formula>
    </cfRule>
  </conditionalFormatting>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B41"/>
  <sheetViews>
    <sheetView workbookViewId="0">
      <selection sqref="A1:B1"/>
    </sheetView>
  </sheetViews>
  <sheetFormatPr defaultRowHeight="12.75" x14ac:dyDescent="0.2"/>
  <cols>
    <col min="1" max="1" width="49.42578125" bestFit="1" customWidth="1"/>
    <col min="2" max="2" width="16" style="18" bestFit="1" customWidth="1"/>
  </cols>
  <sheetData>
    <row r="1" spans="1:2" ht="15.75" customHeight="1" x14ac:dyDescent="0.2">
      <c r="A1" s="159" t="s">
        <v>264</v>
      </c>
      <c r="B1" s="160"/>
    </row>
    <row r="2" spans="1:2" x14ac:dyDescent="0.2">
      <c r="A2" s="66" t="s">
        <v>0</v>
      </c>
      <c r="B2" s="66" t="s">
        <v>303</v>
      </c>
    </row>
    <row r="3" spans="1:2" x14ac:dyDescent="0.2">
      <c r="A3" s="5" t="s">
        <v>111</v>
      </c>
      <c r="B3" s="103" t="str">
        <f>'MH Measure Summary'!K2</f>
        <v>82.1%-Goal Not Met</v>
      </c>
    </row>
    <row r="4" spans="1:2" x14ac:dyDescent="0.2">
      <c r="A4" s="5" t="s">
        <v>112</v>
      </c>
      <c r="B4" s="102" t="str">
        <f>'MH Measure Summary'!K3</f>
        <v>91.6%</v>
      </c>
    </row>
    <row r="5" spans="1:2" x14ac:dyDescent="0.2">
      <c r="A5" s="5" t="s">
        <v>113</v>
      </c>
      <c r="B5" s="103" t="str">
        <f>'MH Measure Summary'!K4</f>
        <v>79.5%-Goal Not Met</v>
      </c>
    </row>
    <row r="6" spans="1:2" x14ac:dyDescent="0.2">
      <c r="A6" s="5" t="s">
        <v>114</v>
      </c>
      <c r="B6" s="102" t="str">
        <f>'MH Measure Summary'!K5</f>
        <v>90.1%</v>
      </c>
    </row>
    <row r="7" spans="1:2" x14ac:dyDescent="0.2">
      <c r="A7" s="5" t="s">
        <v>115</v>
      </c>
      <c r="B7" s="103" t="str">
        <f>'MH Measure Summary'!K6</f>
        <v>74.4%-Goal Not Met</v>
      </c>
    </row>
    <row r="8" spans="1:2" x14ac:dyDescent="0.2">
      <c r="A8" s="5" t="s">
        <v>116</v>
      </c>
      <c r="B8" s="102" t="str">
        <f>'MH Measure Summary'!K7</f>
        <v>91.3%</v>
      </c>
    </row>
    <row r="9" spans="1:2" x14ac:dyDescent="0.2">
      <c r="A9" s="5" t="s">
        <v>117</v>
      </c>
      <c r="B9" s="102" t="str">
        <f>'MH Measure Summary'!K8</f>
        <v>93.4%</v>
      </c>
    </row>
    <row r="10" spans="1:2" x14ac:dyDescent="0.2">
      <c r="A10" s="5" t="s">
        <v>194</v>
      </c>
      <c r="B10" s="103" t="str">
        <f>'MH Measure Summary'!K9</f>
        <v>76.0%-Goal Not Met</v>
      </c>
    </row>
    <row r="11" spans="1:2" x14ac:dyDescent="0.2">
      <c r="A11" s="5" t="s">
        <v>118</v>
      </c>
      <c r="B11" s="102" t="str">
        <f>'MH Measure Summary'!K10</f>
        <v>90.7%</v>
      </c>
    </row>
    <row r="12" spans="1:2" x14ac:dyDescent="0.2">
      <c r="A12" s="5" t="s">
        <v>119</v>
      </c>
      <c r="B12" s="102" t="str">
        <f>'MH Measure Summary'!K11</f>
        <v>88.1%</v>
      </c>
    </row>
    <row r="13" spans="1:2" x14ac:dyDescent="0.2">
      <c r="A13" s="5" t="s">
        <v>120</v>
      </c>
      <c r="B13" s="102" t="str">
        <f>'MH Measure Summary'!K12</f>
        <v>87.4%</v>
      </c>
    </row>
    <row r="14" spans="1:2" x14ac:dyDescent="0.2">
      <c r="A14" s="5" t="s">
        <v>121</v>
      </c>
      <c r="B14" s="102" t="str">
        <f>'MH Measure Summary'!K13</f>
        <v>86.6%</v>
      </c>
    </row>
    <row r="15" spans="1:2" x14ac:dyDescent="0.2">
      <c r="A15" s="5" t="s">
        <v>122</v>
      </c>
      <c r="B15" s="102" t="str">
        <f>'MH Measure Summary'!K14</f>
        <v>85.5%</v>
      </c>
    </row>
    <row r="16" spans="1:2" x14ac:dyDescent="0.2">
      <c r="A16" s="5" t="s">
        <v>123</v>
      </c>
      <c r="B16" s="102" t="str">
        <f>'MH Measure Summary'!K15</f>
        <v>89.6%</v>
      </c>
    </row>
    <row r="17" spans="1:2" x14ac:dyDescent="0.2">
      <c r="A17" s="5" t="s">
        <v>124</v>
      </c>
      <c r="B17" s="102" t="str">
        <f>'MH Measure Summary'!K16</f>
        <v>92.6%</v>
      </c>
    </row>
    <row r="18" spans="1:2" x14ac:dyDescent="0.2">
      <c r="A18" s="5" t="s">
        <v>125</v>
      </c>
      <c r="B18" s="102" t="str">
        <f>'MH Measure Summary'!K17</f>
        <v>87.7%</v>
      </c>
    </row>
    <row r="19" spans="1:2" x14ac:dyDescent="0.2">
      <c r="A19" s="5" t="s">
        <v>126</v>
      </c>
      <c r="B19" s="103" t="str">
        <f>'MH Measure Summary'!K18</f>
        <v>77.8%-Goal Not Met</v>
      </c>
    </row>
    <row r="20" spans="1:2" x14ac:dyDescent="0.2">
      <c r="A20" s="5" t="s">
        <v>127</v>
      </c>
      <c r="B20" s="102" t="str">
        <f>'MH Measure Summary'!K19</f>
        <v>93.1%</v>
      </c>
    </row>
    <row r="21" spans="1:2" x14ac:dyDescent="0.2">
      <c r="A21" s="5" t="s">
        <v>128</v>
      </c>
      <c r="B21" s="102" t="str">
        <f>'MH Measure Summary'!K20</f>
        <v>88.7%</v>
      </c>
    </row>
    <row r="22" spans="1:2" x14ac:dyDescent="0.2">
      <c r="A22" s="5" t="s">
        <v>129</v>
      </c>
      <c r="B22" s="102" t="str">
        <f>'MH Measure Summary'!K21</f>
        <v>87.9%</v>
      </c>
    </row>
    <row r="23" spans="1:2" x14ac:dyDescent="0.2">
      <c r="A23" s="5" t="s">
        <v>130</v>
      </c>
      <c r="B23" s="102" t="str">
        <f>'MH Measure Summary'!K22</f>
        <v>92.3%</v>
      </c>
    </row>
    <row r="24" spans="1:2" x14ac:dyDescent="0.2">
      <c r="A24" s="5" t="s">
        <v>131</v>
      </c>
      <c r="B24" s="102" t="str">
        <f>'MH Measure Summary'!K23</f>
        <v>89.0%</v>
      </c>
    </row>
    <row r="25" spans="1:2" x14ac:dyDescent="0.2">
      <c r="A25" s="5" t="s">
        <v>132</v>
      </c>
      <c r="B25" s="103" t="str">
        <f>'MH Measure Summary'!K24</f>
        <v>83.6%-Goal Not Met</v>
      </c>
    </row>
    <row r="26" spans="1:2" x14ac:dyDescent="0.2">
      <c r="A26" s="5" t="s">
        <v>133</v>
      </c>
      <c r="B26" s="102" t="str">
        <f>'MH Measure Summary'!K25</f>
        <v>90.9%</v>
      </c>
    </row>
    <row r="27" spans="1:2" x14ac:dyDescent="0.2">
      <c r="A27" s="5" t="s">
        <v>134</v>
      </c>
      <c r="B27" s="103" t="str">
        <f>'MH Measure Summary'!K26</f>
        <v>80.1%-Goal Not Met</v>
      </c>
    </row>
    <row r="28" spans="1:2" x14ac:dyDescent="0.2">
      <c r="A28" s="5" t="s">
        <v>135</v>
      </c>
      <c r="B28" s="102" t="str">
        <f>'MH Measure Summary'!K27</f>
        <v>88.4%</v>
      </c>
    </row>
    <row r="29" spans="1:2" x14ac:dyDescent="0.2">
      <c r="A29" s="5" t="s">
        <v>136</v>
      </c>
      <c r="B29" s="102" t="str">
        <f>'MH Measure Summary'!K28</f>
        <v>88.8%</v>
      </c>
    </row>
    <row r="30" spans="1:2" x14ac:dyDescent="0.2">
      <c r="A30" s="5" t="s">
        <v>137</v>
      </c>
      <c r="B30" s="102" t="str">
        <f>'MH Measure Summary'!K29</f>
        <v>93.7%</v>
      </c>
    </row>
    <row r="31" spans="1:2" x14ac:dyDescent="0.2">
      <c r="A31" s="5" t="s">
        <v>138</v>
      </c>
      <c r="B31" s="102" t="str">
        <f>'MH Measure Summary'!K30</f>
        <v>84.6%</v>
      </c>
    </row>
    <row r="32" spans="1:2" x14ac:dyDescent="0.2">
      <c r="A32" s="5" t="s">
        <v>195</v>
      </c>
      <c r="B32" s="103" t="str">
        <f>'MH Measure Summary'!K31</f>
        <v>76.1%-Goal Not Met</v>
      </c>
    </row>
    <row r="33" spans="1:2" x14ac:dyDescent="0.2">
      <c r="A33" s="5" t="s">
        <v>139</v>
      </c>
      <c r="B33" s="102" t="str">
        <f>'MH Measure Summary'!K32</f>
        <v>87.3%</v>
      </c>
    </row>
    <row r="34" spans="1:2" x14ac:dyDescent="0.2">
      <c r="A34" s="5" t="s">
        <v>175</v>
      </c>
      <c r="B34" s="102" t="str">
        <f>'MH Measure Summary'!K33</f>
        <v>97.2%</v>
      </c>
    </row>
    <row r="35" spans="1:2" x14ac:dyDescent="0.2">
      <c r="A35" s="5" t="s">
        <v>140</v>
      </c>
      <c r="B35" s="102" t="str">
        <f>'MH Measure Summary'!K34</f>
        <v>92.1%</v>
      </c>
    </row>
    <row r="36" spans="1:2" x14ac:dyDescent="0.2">
      <c r="A36" s="5" t="s">
        <v>141</v>
      </c>
      <c r="B36" s="103" t="str">
        <f>'MH Measure Summary'!K35</f>
        <v>74.6%-Goal Not Met</v>
      </c>
    </row>
    <row r="37" spans="1:2" x14ac:dyDescent="0.2">
      <c r="A37" s="5" t="s">
        <v>142</v>
      </c>
      <c r="B37" s="102" t="str">
        <f>'MH Measure Summary'!K36</f>
        <v>85.7%</v>
      </c>
    </row>
    <row r="38" spans="1:2" x14ac:dyDescent="0.2">
      <c r="A38" s="5" t="s">
        <v>143</v>
      </c>
      <c r="B38" s="102" t="str">
        <f>'MH Measure Summary'!K37</f>
        <v>90.3%</v>
      </c>
    </row>
    <row r="39" spans="1:2" x14ac:dyDescent="0.2">
      <c r="A39" s="5" t="s">
        <v>144</v>
      </c>
      <c r="B39" s="102" t="str">
        <f>'MH Measure Summary'!K38</f>
        <v>91.3%</v>
      </c>
    </row>
    <row r="40" spans="1:2" x14ac:dyDescent="0.2">
      <c r="A40" s="5" t="s">
        <v>145</v>
      </c>
      <c r="B40" s="103" t="str">
        <f>'MH Measure Summary'!K39</f>
        <v>83.8%-Goal Not Met</v>
      </c>
    </row>
    <row r="41" spans="1:2" x14ac:dyDescent="0.2">
      <c r="A41" s="5" t="s">
        <v>146</v>
      </c>
      <c r="B41" s="102" t="str">
        <f>'MH Measure Summary'!K40</f>
        <v>92.7%</v>
      </c>
    </row>
  </sheetData>
  <mergeCells count="1">
    <mergeCell ref="A1:B1"/>
  </mergeCells>
  <conditionalFormatting sqref="B3:B41">
    <cfRule type="cellIs" dxfId="2" priority="1" operator="lessThan">
      <formula>0.84</formula>
    </cfRule>
  </conditionalFormatting>
  <pageMargins left="0.78431372549019618" right="0.78431372549019618" top="0.98039215686274517" bottom="0.98039215686274517" header="0.50980392156862753" footer="0.50980392156862753"/>
  <pageSetup paperSize="0" orientation="landscape"/>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B41"/>
  <sheetViews>
    <sheetView workbookViewId="0">
      <selection sqref="A1:B1"/>
    </sheetView>
  </sheetViews>
  <sheetFormatPr defaultColWidth="43.28515625" defaultRowHeight="12.75" x14ac:dyDescent="0.2"/>
  <cols>
    <col min="1" max="1" width="49.42578125" style="16" bestFit="1" customWidth="1"/>
    <col min="2" max="2" width="16" style="16" bestFit="1" customWidth="1"/>
    <col min="3" max="16384" width="43.28515625" style="16"/>
  </cols>
  <sheetData>
    <row r="1" spans="1:2" customFormat="1" ht="15.75" customHeight="1" x14ac:dyDescent="0.2">
      <c r="A1" s="159" t="s">
        <v>305</v>
      </c>
      <c r="B1" s="160"/>
    </row>
    <row r="2" spans="1:2" s="21" customFormat="1" x14ac:dyDescent="0.2">
      <c r="A2" s="66" t="s">
        <v>0</v>
      </c>
      <c r="B2" s="66" t="s">
        <v>303</v>
      </c>
    </row>
    <row r="3" spans="1:2" x14ac:dyDescent="0.2">
      <c r="A3" s="5" t="s">
        <v>111</v>
      </c>
      <c r="B3" s="102">
        <f>'MH Measure Summary'!L2</f>
        <v>0.311</v>
      </c>
    </row>
    <row r="4" spans="1:2" x14ac:dyDescent="0.2">
      <c r="A4" s="5" t="s">
        <v>112</v>
      </c>
      <c r="B4" s="102">
        <f>'MH Measure Summary'!L3</f>
        <v>0.59499999999999997</v>
      </c>
    </row>
    <row r="5" spans="1:2" x14ac:dyDescent="0.2">
      <c r="A5" s="5" t="s">
        <v>113</v>
      </c>
      <c r="B5" s="102">
        <f>'MH Measure Summary'!L4</f>
        <v>0.41099999999999998</v>
      </c>
    </row>
    <row r="6" spans="1:2" x14ac:dyDescent="0.2">
      <c r="A6" s="5" t="s">
        <v>114</v>
      </c>
      <c r="B6" s="102">
        <f>'MH Measure Summary'!L5</f>
        <v>0.47199999999999998</v>
      </c>
    </row>
    <row r="7" spans="1:2" x14ac:dyDescent="0.2">
      <c r="A7" s="5" t="s">
        <v>115</v>
      </c>
      <c r="B7" s="103" t="str">
        <f>'MH Measure Summary'!L6</f>
        <v>22.4%-Goal Not Met</v>
      </c>
    </row>
    <row r="8" spans="1:2" x14ac:dyDescent="0.2">
      <c r="A8" s="5" t="s">
        <v>116</v>
      </c>
      <c r="B8" s="102">
        <f>'MH Measure Summary'!L7</f>
        <v>0.49299999999999999</v>
      </c>
    </row>
    <row r="9" spans="1:2" x14ac:dyDescent="0.2">
      <c r="A9" s="5" t="s">
        <v>117</v>
      </c>
      <c r="B9" s="102">
        <f>'MH Measure Summary'!L8</f>
        <v>0.622</v>
      </c>
    </row>
    <row r="10" spans="1:2" x14ac:dyDescent="0.2">
      <c r="A10" s="5" t="s">
        <v>194</v>
      </c>
      <c r="B10" s="102">
        <f>'MH Measure Summary'!L9</f>
        <v>0.4</v>
      </c>
    </row>
    <row r="11" spans="1:2" x14ac:dyDescent="0.2">
      <c r="A11" s="5" t="s">
        <v>118</v>
      </c>
      <c r="B11" s="102">
        <f>'MH Measure Summary'!L10</f>
        <v>0.42499999999999999</v>
      </c>
    </row>
    <row r="12" spans="1:2" x14ac:dyDescent="0.2">
      <c r="A12" s="5" t="s">
        <v>119</v>
      </c>
      <c r="B12" s="102">
        <f>'MH Measure Summary'!L11</f>
        <v>0.40500000000000003</v>
      </c>
    </row>
    <row r="13" spans="1:2" x14ac:dyDescent="0.2">
      <c r="A13" s="5" t="s">
        <v>120</v>
      </c>
      <c r="B13" s="102">
        <f>'MH Measure Summary'!L12</f>
        <v>0.38700000000000001</v>
      </c>
    </row>
    <row r="14" spans="1:2" x14ac:dyDescent="0.2">
      <c r="A14" s="5" t="s">
        <v>121</v>
      </c>
      <c r="B14" s="102">
        <f>'MH Measure Summary'!L13</f>
        <v>0.38800000000000001</v>
      </c>
    </row>
    <row r="15" spans="1:2" x14ac:dyDescent="0.2">
      <c r="A15" s="5" t="s">
        <v>122</v>
      </c>
      <c r="B15" s="102">
        <f>'MH Measure Summary'!L14</f>
        <v>0.32700000000000001</v>
      </c>
    </row>
    <row r="16" spans="1:2" x14ac:dyDescent="0.2">
      <c r="A16" s="5" t="s">
        <v>123</v>
      </c>
      <c r="B16" s="102">
        <f>'MH Measure Summary'!L15</f>
        <v>0.50800000000000001</v>
      </c>
    </row>
    <row r="17" spans="1:2" x14ac:dyDescent="0.2">
      <c r="A17" s="5" t="s">
        <v>124</v>
      </c>
      <c r="B17" s="102">
        <f>'MH Measure Summary'!L16</f>
        <v>0.27200000000000002</v>
      </c>
    </row>
    <row r="18" spans="1:2" x14ac:dyDescent="0.2">
      <c r="A18" s="5" t="s">
        <v>125</v>
      </c>
      <c r="B18" s="102">
        <f>'MH Measure Summary'!L17</f>
        <v>0.68300000000000005</v>
      </c>
    </row>
    <row r="19" spans="1:2" x14ac:dyDescent="0.2">
      <c r="A19" s="5" t="s">
        <v>126</v>
      </c>
      <c r="B19" s="102">
        <f>'MH Measure Summary'!L18</f>
        <v>0.54400000000000004</v>
      </c>
    </row>
    <row r="20" spans="1:2" x14ac:dyDescent="0.2">
      <c r="A20" s="5" t="s">
        <v>127</v>
      </c>
      <c r="B20" s="102">
        <f>'MH Measure Summary'!L19</f>
        <v>0.60599999999999998</v>
      </c>
    </row>
    <row r="21" spans="1:2" x14ac:dyDescent="0.2">
      <c r="A21" s="5" t="s">
        <v>128</v>
      </c>
      <c r="B21" s="102">
        <f>'MH Measure Summary'!L20</f>
        <v>0.378</v>
      </c>
    </row>
    <row r="22" spans="1:2" x14ac:dyDescent="0.2">
      <c r="A22" s="5" t="s">
        <v>129</v>
      </c>
      <c r="B22" s="102">
        <f>'MH Measure Summary'!L21</f>
        <v>0.46100000000000002</v>
      </c>
    </row>
    <row r="23" spans="1:2" x14ac:dyDescent="0.2">
      <c r="A23" s="5" t="s">
        <v>130</v>
      </c>
      <c r="B23" s="102">
        <f>'MH Measure Summary'!L22</f>
        <v>0.45800000000000002</v>
      </c>
    </row>
    <row r="24" spans="1:2" x14ac:dyDescent="0.2">
      <c r="A24" s="5" t="s">
        <v>131</v>
      </c>
      <c r="B24" s="102">
        <f>'MH Measure Summary'!L23</f>
        <v>0.26700000000000002</v>
      </c>
    </row>
    <row r="25" spans="1:2" x14ac:dyDescent="0.2">
      <c r="A25" s="5" t="s">
        <v>132</v>
      </c>
      <c r="B25" s="102">
        <f>'MH Measure Summary'!L24</f>
        <v>0.371</v>
      </c>
    </row>
    <row r="26" spans="1:2" x14ac:dyDescent="0.2">
      <c r="A26" s="5" t="s">
        <v>133</v>
      </c>
      <c r="B26" s="102">
        <f>'MH Measure Summary'!L25</f>
        <v>0.317</v>
      </c>
    </row>
    <row r="27" spans="1:2" x14ac:dyDescent="0.2">
      <c r="A27" s="5" t="s">
        <v>134</v>
      </c>
      <c r="B27" s="102">
        <f>'MH Measure Summary'!L26</f>
        <v>0.38100000000000001</v>
      </c>
    </row>
    <row r="28" spans="1:2" x14ac:dyDescent="0.2">
      <c r="A28" s="5" t="s">
        <v>135</v>
      </c>
      <c r="B28" s="102">
        <f>'MH Measure Summary'!L27</f>
        <v>0.30499999999999999</v>
      </c>
    </row>
    <row r="29" spans="1:2" x14ac:dyDescent="0.2">
      <c r="A29" s="5" t="s">
        <v>136</v>
      </c>
      <c r="B29" s="102">
        <f>'MH Measure Summary'!L28</f>
        <v>0.316</v>
      </c>
    </row>
    <row r="30" spans="1:2" x14ac:dyDescent="0.2">
      <c r="A30" s="5" t="s">
        <v>137</v>
      </c>
      <c r="B30" s="102">
        <f>'MH Measure Summary'!L29</f>
        <v>0.32600000000000001</v>
      </c>
    </row>
    <row r="31" spans="1:2" x14ac:dyDescent="0.2">
      <c r="A31" s="5" t="s">
        <v>138</v>
      </c>
      <c r="B31" s="102">
        <f>'MH Measure Summary'!L30</f>
        <v>0.51100000000000001</v>
      </c>
    </row>
    <row r="32" spans="1:2" x14ac:dyDescent="0.2">
      <c r="A32" s="5" t="s">
        <v>195</v>
      </c>
      <c r="B32" s="102">
        <f>'MH Measure Summary'!L31</f>
        <v>0.42399999999999999</v>
      </c>
    </row>
    <row r="33" spans="1:2" x14ac:dyDescent="0.2">
      <c r="A33" s="5" t="s">
        <v>139</v>
      </c>
      <c r="B33" s="103" t="str">
        <f>'MH Measure Summary'!L32</f>
        <v>24.7%-Goal Not Met</v>
      </c>
    </row>
    <row r="34" spans="1:2" x14ac:dyDescent="0.2">
      <c r="A34" s="5" t="s">
        <v>175</v>
      </c>
      <c r="B34" s="102">
        <f>'MH Measure Summary'!L33</f>
        <v>0.74199999999999999</v>
      </c>
    </row>
    <row r="35" spans="1:2" x14ac:dyDescent="0.2">
      <c r="A35" s="5" t="s">
        <v>140</v>
      </c>
      <c r="B35" s="102">
        <f>'MH Measure Summary'!L34</f>
        <v>0.58199999999999996</v>
      </c>
    </row>
    <row r="36" spans="1:2" x14ac:dyDescent="0.2">
      <c r="A36" s="5" t="s">
        <v>141</v>
      </c>
      <c r="B36" s="102">
        <f>'MH Measure Summary'!L35</f>
        <v>0.38100000000000001</v>
      </c>
    </row>
    <row r="37" spans="1:2" x14ac:dyDescent="0.2">
      <c r="A37" s="5" t="s">
        <v>142</v>
      </c>
      <c r="B37" s="102">
        <f>'MH Measure Summary'!L36</f>
        <v>0.315</v>
      </c>
    </row>
    <row r="38" spans="1:2" x14ac:dyDescent="0.2">
      <c r="A38" s="5" t="s">
        <v>143</v>
      </c>
      <c r="B38" s="102">
        <f>'MH Measure Summary'!L37</f>
        <v>0.31900000000000001</v>
      </c>
    </row>
    <row r="39" spans="1:2" x14ac:dyDescent="0.2">
      <c r="A39" s="5" t="s">
        <v>144</v>
      </c>
      <c r="B39" s="102">
        <f>'MH Measure Summary'!L38</f>
        <v>0.39700000000000002</v>
      </c>
    </row>
    <row r="40" spans="1:2" x14ac:dyDescent="0.2">
      <c r="A40" s="5" t="s">
        <v>145</v>
      </c>
      <c r="B40" s="102">
        <f>'MH Measure Summary'!L39</f>
        <v>0.33900000000000002</v>
      </c>
    </row>
    <row r="41" spans="1:2" x14ac:dyDescent="0.2">
      <c r="A41" s="5" t="s">
        <v>146</v>
      </c>
      <c r="B41" s="102">
        <f>'MH Measure Summary'!L40</f>
        <v>0.313</v>
      </c>
    </row>
  </sheetData>
  <mergeCells count="1">
    <mergeCell ref="A1:B1"/>
  </mergeCells>
  <conditionalFormatting sqref="B3:B41">
    <cfRule type="cellIs" dxfId="1" priority="1" operator="lessThan">
      <formula>0.265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B6E85-C920-44EB-8569-ABF5EF76EBA5}">
  <dimension ref="A2:S2"/>
  <sheetViews>
    <sheetView workbookViewId="0">
      <selection activeCell="U22" sqref="U22"/>
    </sheetView>
  </sheetViews>
  <sheetFormatPr defaultRowHeight="12.75" x14ac:dyDescent="0.2"/>
  <sheetData>
    <row r="2" spans="1:19" ht="44.25" customHeight="1" x14ac:dyDescent="0.2">
      <c r="A2" s="143" t="s">
        <v>275</v>
      </c>
      <c r="B2" s="143"/>
      <c r="C2" s="143"/>
      <c r="D2" s="143"/>
      <c r="E2" s="143"/>
      <c r="F2" s="143"/>
      <c r="G2" s="143"/>
      <c r="H2" s="143"/>
      <c r="I2" s="143"/>
      <c r="J2" s="143"/>
      <c r="K2" s="143"/>
      <c r="L2" s="143"/>
      <c r="M2" s="143"/>
      <c r="N2" s="143"/>
      <c r="O2" s="143"/>
      <c r="P2" s="143"/>
      <c r="Q2" s="143"/>
      <c r="R2" s="143"/>
      <c r="S2" s="143"/>
    </row>
  </sheetData>
  <mergeCells count="1">
    <mergeCell ref="A2:S2"/>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B41"/>
  <sheetViews>
    <sheetView workbookViewId="0">
      <selection sqref="A1:B1"/>
    </sheetView>
  </sheetViews>
  <sheetFormatPr defaultColWidth="9.140625" defaultRowHeight="12.75" x14ac:dyDescent="0.2"/>
  <cols>
    <col min="1" max="1" width="49.42578125" style="16" bestFit="1" customWidth="1"/>
    <col min="2" max="2" width="15.140625" style="16" bestFit="1" customWidth="1"/>
    <col min="3" max="16384" width="9.140625" style="16"/>
  </cols>
  <sheetData>
    <row r="1" spans="1:2" customFormat="1" ht="15.75" customHeight="1" x14ac:dyDescent="0.2">
      <c r="A1" s="159" t="s">
        <v>107</v>
      </c>
      <c r="B1" s="160"/>
    </row>
    <row r="2" spans="1:2" x14ac:dyDescent="0.2">
      <c r="A2" s="66" t="s">
        <v>0</v>
      </c>
      <c r="B2" s="66" t="s">
        <v>303</v>
      </c>
    </row>
    <row r="3" spans="1:2" x14ac:dyDescent="0.2">
      <c r="A3" s="5" t="s">
        <v>111</v>
      </c>
      <c r="B3" s="102">
        <f>'MH Measure Summary'!M2</f>
        <v>1.7415812741720799E-2</v>
      </c>
    </row>
    <row r="4" spans="1:2" x14ac:dyDescent="0.2">
      <c r="A4" s="5" t="s">
        <v>112</v>
      </c>
      <c r="B4" s="102">
        <f>'MH Measure Summary'!M3</f>
        <v>7.5487553493825601E-3</v>
      </c>
    </row>
    <row r="5" spans="1:2" x14ac:dyDescent="0.2">
      <c r="A5" s="5" t="s">
        <v>113</v>
      </c>
      <c r="B5" s="102">
        <f>'MH Measure Summary'!M4</f>
        <v>4.6109195962532601E-3</v>
      </c>
    </row>
    <row r="6" spans="1:2" x14ac:dyDescent="0.2">
      <c r="A6" s="5" t="s">
        <v>114</v>
      </c>
      <c r="B6" s="102">
        <f>'MH Measure Summary'!M5</f>
        <v>5.7577064976084497E-3</v>
      </c>
    </row>
    <row r="7" spans="1:2" x14ac:dyDescent="0.2">
      <c r="A7" s="5" t="s">
        <v>115</v>
      </c>
      <c r="B7" s="102">
        <f>'MH Measure Summary'!M6</f>
        <v>5.6596218166188204E-3</v>
      </c>
    </row>
    <row r="8" spans="1:2" x14ac:dyDescent="0.2">
      <c r="A8" s="5" t="s">
        <v>116</v>
      </c>
      <c r="B8" s="102">
        <f>'MH Measure Summary'!M7</f>
        <v>1.65311013091567E-2</v>
      </c>
    </row>
    <row r="9" spans="1:2" x14ac:dyDescent="0.2">
      <c r="A9" s="5" t="s">
        <v>117</v>
      </c>
      <c r="B9" s="102">
        <f>'MH Measure Summary'!M8</f>
        <v>1.8032709396861399E-2</v>
      </c>
    </row>
    <row r="10" spans="1:2" x14ac:dyDescent="0.2">
      <c r="A10" s="5" t="s">
        <v>194</v>
      </c>
      <c r="B10" s="102">
        <f>'MH Measure Summary'!M9</f>
        <v>4.71341078714059E-3</v>
      </c>
    </row>
    <row r="11" spans="1:2" x14ac:dyDescent="0.2">
      <c r="A11" s="5" t="s">
        <v>118</v>
      </c>
      <c r="B11" s="102">
        <f>'MH Measure Summary'!M10</f>
        <v>8.1910573708046004E-3</v>
      </c>
    </row>
    <row r="12" spans="1:2" x14ac:dyDescent="0.2">
      <c r="A12" s="5" t="s">
        <v>119</v>
      </c>
      <c r="B12" s="102">
        <f>'MH Measure Summary'!M11</f>
        <v>2.5729753574696801E-3</v>
      </c>
    </row>
    <row r="13" spans="1:2" x14ac:dyDescent="0.2">
      <c r="A13" s="5" t="s">
        <v>120</v>
      </c>
      <c r="B13" s="102">
        <f>'MH Measure Summary'!M12</f>
        <v>7.7882603564356301E-3</v>
      </c>
    </row>
    <row r="14" spans="1:2" x14ac:dyDescent="0.2">
      <c r="A14" s="5" t="s">
        <v>121</v>
      </c>
      <c r="B14" s="102">
        <f>'MH Measure Summary'!M13</f>
        <v>5.7928115183932304E-3</v>
      </c>
    </row>
    <row r="15" spans="1:2" x14ac:dyDescent="0.2">
      <c r="A15" s="5" t="s">
        <v>122</v>
      </c>
      <c r="B15" s="102">
        <f>'MH Measure Summary'!M14</f>
        <v>1.0415019824318099E-2</v>
      </c>
    </row>
    <row r="16" spans="1:2" x14ac:dyDescent="0.2">
      <c r="A16" s="5" t="s">
        <v>123</v>
      </c>
      <c r="B16" s="102">
        <f>'MH Measure Summary'!M15</f>
        <v>1.7606036274838699E-2</v>
      </c>
    </row>
    <row r="17" spans="1:2" x14ac:dyDescent="0.2">
      <c r="A17" s="5" t="s">
        <v>124</v>
      </c>
      <c r="B17" s="102">
        <f>'MH Measure Summary'!M16</f>
        <v>1.43038040569562E-2</v>
      </c>
    </row>
    <row r="18" spans="1:2" x14ac:dyDescent="0.2">
      <c r="A18" s="5" t="s">
        <v>125</v>
      </c>
      <c r="B18" s="102">
        <f>'MH Measure Summary'!M17</f>
        <v>6.7803918044391899E-3</v>
      </c>
    </row>
    <row r="19" spans="1:2" x14ac:dyDescent="0.2">
      <c r="A19" s="5" t="s">
        <v>126</v>
      </c>
      <c r="B19" s="102">
        <f>'MH Measure Summary'!M18</f>
        <v>4.7466224328669001E-3</v>
      </c>
    </row>
    <row r="20" spans="1:2" x14ac:dyDescent="0.2">
      <c r="A20" s="5" t="s">
        <v>127</v>
      </c>
      <c r="B20" s="102">
        <f>'MH Measure Summary'!M19</f>
        <v>1.06099495435084E-2</v>
      </c>
    </row>
    <row r="21" spans="1:2" x14ac:dyDescent="0.2">
      <c r="A21" s="5" t="s">
        <v>128</v>
      </c>
      <c r="B21" s="102">
        <f>'MH Measure Summary'!M20</f>
        <v>4.0657494306130604E-3</v>
      </c>
    </row>
    <row r="22" spans="1:2" x14ac:dyDescent="0.2">
      <c r="A22" s="5" t="s">
        <v>129</v>
      </c>
      <c r="B22" s="102">
        <f>'MH Measure Summary'!M21</f>
        <v>1.5911504399000301E-2</v>
      </c>
    </row>
    <row r="23" spans="1:2" x14ac:dyDescent="0.2">
      <c r="A23" s="5" t="s">
        <v>130</v>
      </c>
      <c r="B23" s="103" t="str">
        <f>'MH Measure Summary'!M22</f>
        <v>2.0%-Goal Not Met</v>
      </c>
    </row>
    <row r="24" spans="1:2" x14ac:dyDescent="0.2">
      <c r="A24" s="5" t="s">
        <v>131</v>
      </c>
      <c r="B24" s="102">
        <f>'MH Measure Summary'!M23</f>
        <v>1.0982835747852601E-2</v>
      </c>
    </row>
    <row r="25" spans="1:2" x14ac:dyDescent="0.2">
      <c r="A25" s="5" t="s">
        <v>132</v>
      </c>
      <c r="B25" s="102">
        <f>'MH Measure Summary'!M24</f>
        <v>6.9413207143381598E-3</v>
      </c>
    </row>
    <row r="26" spans="1:2" x14ac:dyDescent="0.2">
      <c r="A26" s="5" t="s">
        <v>133</v>
      </c>
      <c r="B26" s="102">
        <f>'MH Measure Summary'!M25</f>
        <v>7.4869473005485998E-3</v>
      </c>
    </row>
    <row r="27" spans="1:2" x14ac:dyDescent="0.2">
      <c r="A27" s="5" t="s">
        <v>134</v>
      </c>
      <c r="B27" s="102">
        <f>'MH Measure Summary'!M26</f>
        <v>4.8240466634155302E-3</v>
      </c>
    </row>
    <row r="28" spans="1:2" x14ac:dyDescent="0.2">
      <c r="A28" s="5" t="s">
        <v>135</v>
      </c>
      <c r="B28" s="102">
        <f>'MH Measure Summary'!M27</f>
        <v>4.3708204689795202E-3</v>
      </c>
    </row>
    <row r="29" spans="1:2" x14ac:dyDescent="0.2">
      <c r="A29" s="5" t="s">
        <v>136</v>
      </c>
      <c r="B29" s="102">
        <f>'MH Measure Summary'!M28</f>
        <v>6.1785330955565999E-3</v>
      </c>
    </row>
    <row r="30" spans="1:2" x14ac:dyDescent="0.2">
      <c r="A30" s="5" t="s">
        <v>137</v>
      </c>
      <c r="B30" s="102">
        <f>'MH Measure Summary'!M29</f>
        <v>5.3355298249395397E-3</v>
      </c>
    </row>
    <row r="31" spans="1:2" x14ac:dyDescent="0.2">
      <c r="A31" s="5" t="s">
        <v>138</v>
      </c>
      <c r="B31" s="102">
        <f>'MH Measure Summary'!M30</f>
        <v>6.4986737091837299E-3</v>
      </c>
    </row>
    <row r="32" spans="1:2" x14ac:dyDescent="0.2">
      <c r="A32" s="5" t="s">
        <v>195</v>
      </c>
      <c r="B32" s="102">
        <f>'MH Measure Summary'!M31</f>
        <v>1.3349915303804E-3</v>
      </c>
    </row>
    <row r="33" spans="1:2" x14ac:dyDescent="0.2">
      <c r="A33" s="5" t="s">
        <v>139</v>
      </c>
      <c r="B33" s="102">
        <f>'MH Measure Summary'!M32</f>
        <v>2.8751134208744502E-3</v>
      </c>
    </row>
    <row r="34" spans="1:2" x14ac:dyDescent="0.2">
      <c r="A34" s="5" t="s">
        <v>175</v>
      </c>
      <c r="B34" s="103" t="str">
        <f>'MH Measure Summary'!M33</f>
        <v>2.5%-Goal Not Met</v>
      </c>
    </row>
    <row r="35" spans="1:2" x14ac:dyDescent="0.2">
      <c r="A35" s="5" t="s">
        <v>140</v>
      </c>
      <c r="B35" s="102">
        <f>'MH Measure Summary'!M34</f>
        <v>1.53354620270541E-2</v>
      </c>
    </row>
    <row r="36" spans="1:2" x14ac:dyDescent="0.2">
      <c r="A36" s="5" t="s">
        <v>141</v>
      </c>
      <c r="B36" s="102">
        <f>'MH Measure Summary'!M35</f>
        <v>3.5479755104360598E-3</v>
      </c>
    </row>
    <row r="37" spans="1:2" x14ac:dyDescent="0.2">
      <c r="A37" s="5" t="s">
        <v>142</v>
      </c>
      <c r="B37" s="102">
        <f>'MH Measure Summary'!M36</f>
        <v>4.35419476125486E-3</v>
      </c>
    </row>
    <row r="38" spans="1:2" x14ac:dyDescent="0.2">
      <c r="A38" s="5" t="s">
        <v>143</v>
      </c>
      <c r="B38" s="102">
        <f>'MH Measure Summary'!M37</f>
        <v>1.76702712554614E-2</v>
      </c>
    </row>
    <row r="39" spans="1:2" x14ac:dyDescent="0.2">
      <c r="A39" s="5" t="s">
        <v>144</v>
      </c>
      <c r="B39" s="102">
        <f>'MH Measure Summary'!M38</f>
        <v>1.37587536839181E-2</v>
      </c>
    </row>
    <row r="40" spans="1:2" x14ac:dyDescent="0.2">
      <c r="A40" s="5" t="s">
        <v>145</v>
      </c>
      <c r="B40" s="102">
        <f>'MH Measure Summary'!M39</f>
        <v>1.9810674925675401E-3</v>
      </c>
    </row>
    <row r="41" spans="1:2" x14ac:dyDescent="0.2">
      <c r="A41" s="5" t="s">
        <v>146</v>
      </c>
      <c r="B41" s="102">
        <f>'MH Measure Summary'!M40</f>
        <v>1.1342361786445499E-2</v>
      </c>
    </row>
  </sheetData>
  <mergeCells count="1">
    <mergeCell ref="A1:B1"/>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B41"/>
  <sheetViews>
    <sheetView workbookViewId="0">
      <selection sqref="A1:B1"/>
    </sheetView>
  </sheetViews>
  <sheetFormatPr defaultColWidth="23.7109375" defaultRowHeight="12.75" x14ac:dyDescent="0.2"/>
  <cols>
    <col min="1" max="1" width="49.42578125" style="16" bestFit="1" customWidth="1"/>
    <col min="2" max="2" width="16.85546875" style="16" bestFit="1" customWidth="1"/>
    <col min="3" max="16384" width="23.7109375" style="16"/>
  </cols>
  <sheetData>
    <row r="1" spans="1:2" customFormat="1" ht="15.75" customHeight="1" x14ac:dyDescent="0.2">
      <c r="A1" s="159" t="s">
        <v>108</v>
      </c>
      <c r="B1" s="160"/>
    </row>
    <row r="2" spans="1:2" x14ac:dyDescent="0.2">
      <c r="A2" s="66" t="s">
        <v>0</v>
      </c>
      <c r="B2" s="66" t="s">
        <v>303</v>
      </c>
    </row>
    <row r="3" spans="1:2" x14ac:dyDescent="0.2">
      <c r="A3" s="5" t="s">
        <v>111</v>
      </c>
      <c r="B3" s="102">
        <f>'MH Measure Summary'!N2</f>
        <v>0.87945998071359699</v>
      </c>
    </row>
    <row r="4" spans="1:2" x14ac:dyDescent="0.2">
      <c r="A4" s="5" t="s">
        <v>112</v>
      </c>
      <c r="B4" s="102">
        <f>'MH Measure Summary'!N3</f>
        <v>0.95863746958637497</v>
      </c>
    </row>
    <row r="5" spans="1:2" x14ac:dyDescent="0.2">
      <c r="A5" s="5" t="s">
        <v>113</v>
      </c>
      <c r="B5" s="102">
        <f>'MH Measure Summary'!N4</f>
        <v>0.973784063470162</v>
      </c>
    </row>
    <row r="6" spans="1:2" x14ac:dyDescent="0.2">
      <c r="A6" s="5" t="s">
        <v>114</v>
      </c>
      <c r="B6" s="102">
        <f>'MH Measure Summary'!N5</f>
        <v>0.843031123139378</v>
      </c>
    </row>
    <row r="7" spans="1:2" x14ac:dyDescent="0.2">
      <c r="A7" s="5" t="s">
        <v>115</v>
      </c>
      <c r="B7" s="102">
        <f>'MH Measure Summary'!N6</f>
        <v>0.84324686940965998</v>
      </c>
    </row>
    <row r="8" spans="1:2" x14ac:dyDescent="0.2">
      <c r="A8" s="5" t="s">
        <v>116</v>
      </c>
      <c r="B8" s="102">
        <f>'MH Measure Summary'!N7</f>
        <v>0.94381035996488105</v>
      </c>
    </row>
    <row r="9" spans="1:2" x14ac:dyDescent="0.2">
      <c r="A9" s="5" t="s">
        <v>117</v>
      </c>
      <c r="B9" s="102">
        <f>'MH Measure Summary'!N8</f>
        <v>0.99369747899159699</v>
      </c>
    </row>
    <row r="10" spans="1:2" x14ac:dyDescent="0.2">
      <c r="A10" s="5" t="s">
        <v>194</v>
      </c>
      <c r="B10" s="102">
        <f>'MH Measure Summary'!N9</f>
        <v>0.959454191033138</v>
      </c>
    </row>
    <row r="11" spans="1:2" x14ac:dyDescent="0.2">
      <c r="A11" s="5" t="s">
        <v>118</v>
      </c>
      <c r="B11" s="102">
        <f>'MH Measure Summary'!N10</f>
        <v>0.80854643337819698</v>
      </c>
    </row>
    <row r="12" spans="1:2" x14ac:dyDescent="0.2">
      <c r="A12" s="5" t="s">
        <v>119</v>
      </c>
      <c r="B12" s="103" t="str">
        <f>'MH Measure Summary'!N11</f>
        <v>72.81%-Goal Not Met</v>
      </c>
    </row>
    <row r="13" spans="1:2" x14ac:dyDescent="0.2">
      <c r="A13" s="5" t="s">
        <v>120</v>
      </c>
      <c r="B13" s="102">
        <f>'MH Measure Summary'!N12</f>
        <v>0.962878787878788</v>
      </c>
    </row>
    <row r="14" spans="1:2" x14ac:dyDescent="0.2">
      <c r="A14" s="5" t="s">
        <v>121</v>
      </c>
      <c r="B14" s="102">
        <f>'MH Measure Summary'!N13</f>
        <v>0.85348106499090504</v>
      </c>
    </row>
    <row r="15" spans="1:2" x14ac:dyDescent="0.2">
      <c r="A15" s="5" t="s">
        <v>122</v>
      </c>
      <c r="B15" s="102">
        <f>'MH Measure Summary'!N14</f>
        <v>0.83177570093457898</v>
      </c>
    </row>
    <row r="16" spans="1:2" x14ac:dyDescent="0.2">
      <c r="A16" s="5" t="s">
        <v>123</v>
      </c>
      <c r="B16" s="103" t="str">
        <f>'MH Measure Summary'!N15</f>
        <v>74.72%-Goal Not Met</v>
      </c>
    </row>
    <row r="17" spans="1:2" x14ac:dyDescent="0.2">
      <c r="A17" s="5" t="s">
        <v>124</v>
      </c>
      <c r="B17" s="102">
        <f>'MH Measure Summary'!N16</f>
        <v>0.980039920159681</v>
      </c>
    </row>
    <row r="18" spans="1:2" x14ac:dyDescent="0.2">
      <c r="A18" s="5" t="s">
        <v>125</v>
      </c>
      <c r="B18" s="102">
        <f>'MH Measure Summary'!N17</f>
        <v>0.82197667280540199</v>
      </c>
    </row>
    <row r="19" spans="1:2" x14ac:dyDescent="0.2">
      <c r="A19" s="5" t="s">
        <v>126</v>
      </c>
      <c r="B19" s="102">
        <f>'MH Measure Summary'!N18</f>
        <v>0.94806517311608995</v>
      </c>
    </row>
    <row r="20" spans="1:2" x14ac:dyDescent="0.2">
      <c r="A20" s="5" t="s">
        <v>127</v>
      </c>
      <c r="B20" s="102">
        <f>'MH Measure Summary'!N19</f>
        <v>0.79706601466992699</v>
      </c>
    </row>
    <row r="21" spans="1:2" x14ac:dyDescent="0.2">
      <c r="A21" s="5" t="s">
        <v>128</v>
      </c>
      <c r="B21" s="102">
        <f>'MH Measure Summary'!N20</f>
        <v>0.9950634696756</v>
      </c>
    </row>
    <row r="22" spans="1:2" x14ac:dyDescent="0.2">
      <c r="A22" s="5" t="s">
        <v>129</v>
      </c>
      <c r="B22" s="102">
        <f>'MH Measure Summary'!N21</f>
        <v>0.84475639966969496</v>
      </c>
    </row>
    <row r="23" spans="1:2" x14ac:dyDescent="0.2">
      <c r="A23" s="5" t="s">
        <v>130</v>
      </c>
      <c r="B23" s="102">
        <f>'MH Measure Summary'!N22</f>
        <v>0.86056782334384896</v>
      </c>
    </row>
    <row r="24" spans="1:2" x14ac:dyDescent="0.2">
      <c r="A24" s="5" t="s">
        <v>131</v>
      </c>
      <c r="B24" s="102">
        <f>'MH Measure Summary'!N23</f>
        <v>0.95863395863395895</v>
      </c>
    </row>
    <row r="25" spans="1:2" x14ac:dyDescent="0.2">
      <c r="A25" s="5" t="s">
        <v>132</v>
      </c>
      <c r="B25" s="102">
        <f>'MH Measure Summary'!N24</f>
        <v>0.91778450887061902</v>
      </c>
    </row>
    <row r="26" spans="1:2" x14ac:dyDescent="0.2">
      <c r="A26" s="5" t="s">
        <v>133</v>
      </c>
      <c r="B26" s="102">
        <f>'MH Measure Summary'!N25</f>
        <v>0.92139384116693701</v>
      </c>
    </row>
    <row r="27" spans="1:2" x14ac:dyDescent="0.2">
      <c r="A27" s="5" t="s">
        <v>134</v>
      </c>
      <c r="B27" s="102">
        <f>'MH Measure Summary'!N26</f>
        <v>0.84439359267734604</v>
      </c>
    </row>
    <row r="28" spans="1:2" x14ac:dyDescent="0.2">
      <c r="A28" s="5" t="s">
        <v>135</v>
      </c>
      <c r="B28" s="103" t="str">
        <f>'MH Measure Summary'!N27</f>
        <v>69.03%-Goal Not Met</v>
      </c>
    </row>
    <row r="29" spans="1:2" x14ac:dyDescent="0.2">
      <c r="A29" s="5" t="s">
        <v>136</v>
      </c>
      <c r="B29" s="102">
        <f>'MH Measure Summary'!N28</f>
        <v>0.87454545454545496</v>
      </c>
    </row>
    <row r="30" spans="1:2" x14ac:dyDescent="0.2">
      <c r="A30" s="5" t="s">
        <v>137</v>
      </c>
      <c r="B30" s="102">
        <f>'MH Measure Summary'!N29</f>
        <v>0.776555023923445</v>
      </c>
    </row>
    <row r="31" spans="1:2" x14ac:dyDescent="0.2">
      <c r="A31" s="5" t="s">
        <v>138</v>
      </c>
      <c r="B31" s="103" t="str">
        <f>'MH Measure Summary'!N30</f>
        <v>71.15%-Goal Not Met</v>
      </c>
    </row>
    <row r="32" spans="1:2" x14ac:dyDescent="0.2">
      <c r="A32" s="5" t="s">
        <v>195</v>
      </c>
      <c r="B32" s="103" t="str">
        <f>'MH Measure Summary'!N31</f>
        <v>74.04%-Goal Not Met</v>
      </c>
    </row>
    <row r="33" spans="1:2" x14ac:dyDescent="0.2">
      <c r="A33" s="5" t="s">
        <v>139</v>
      </c>
      <c r="B33" s="102">
        <f>'MH Measure Summary'!N32</f>
        <v>0.80880265026029297</v>
      </c>
    </row>
    <row r="34" spans="1:2" x14ac:dyDescent="0.2">
      <c r="A34" s="5" t="s">
        <v>175</v>
      </c>
      <c r="B34" s="102">
        <f>'MH Measure Summary'!N33</f>
        <v>0.82909090909090899</v>
      </c>
    </row>
    <row r="35" spans="1:2" x14ac:dyDescent="0.2">
      <c r="A35" s="5" t="s">
        <v>140</v>
      </c>
      <c r="B35" s="102">
        <f>'MH Measure Summary'!N34</f>
        <v>0.83825597749648395</v>
      </c>
    </row>
    <row r="36" spans="1:2" x14ac:dyDescent="0.2">
      <c r="A36" s="5" t="s">
        <v>141</v>
      </c>
      <c r="B36" s="102">
        <f>'MH Measure Summary'!N35</f>
        <v>0.91156239764166402</v>
      </c>
    </row>
    <row r="37" spans="1:2" x14ac:dyDescent="0.2">
      <c r="A37" s="5" t="s">
        <v>142</v>
      </c>
      <c r="B37" s="102">
        <f>'MH Measure Summary'!N36</f>
        <v>0.90047393364928896</v>
      </c>
    </row>
    <row r="38" spans="1:2" x14ac:dyDescent="0.2">
      <c r="A38" s="5" t="s">
        <v>143</v>
      </c>
      <c r="B38" s="102">
        <f>'MH Measure Summary'!N37</f>
        <v>0.83355006501950601</v>
      </c>
    </row>
    <row r="39" spans="1:2" x14ac:dyDescent="0.2">
      <c r="A39" s="5" t="s">
        <v>144</v>
      </c>
      <c r="B39" s="102">
        <f>'MH Measure Summary'!N38</f>
        <v>0.802792321116929</v>
      </c>
    </row>
    <row r="40" spans="1:2" x14ac:dyDescent="0.2">
      <c r="A40" s="5" t="s">
        <v>145</v>
      </c>
      <c r="B40" s="102">
        <f>'MH Measure Summary'!N39</f>
        <v>0.99696509863429394</v>
      </c>
    </row>
    <row r="41" spans="1:2" x14ac:dyDescent="0.2">
      <c r="A41" s="5" t="s">
        <v>146</v>
      </c>
      <c r="B41" s="102">
        <f>'MH Measure Summary'!N40</f>
        <v>0.90476190476190499</v>
      </c>
    </row>
  </sheetData>
  <mergeCells count="1">
    <mergeCell ref="A1:B1"/>
  </mergeCells>
  <conditionalFormatting sqref="B3:B41">
    <cfRule type="cellIs" dxfId="0" priority="1" operator="lessThan">
      <formula>0.751</formula>
    </cfRule>
  </conditionalFormatting>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B41"/>
  <sheetViews>
    <sheetView workbookViewId="0">
      <selection sqref="A1:B1"/>
    </sheetView>
  </sheetViews>
  <sheetFormatPr defaultColWidth="47.140625" defaultRowHeight="12.75" x14ac:dyDescent="0.2"/>
  <cols>
    <col min="1" max="1" width="49.42578125" style="16" bestFit="1" customWidth="1"/>
    <col min="2" max="2" width="16.85546875" style="16" bestFit="1" customWidth="1"/>
    <col min="3" max="16384" width="47.140625" style="16"/>
  </cols>
  <sheetData>
    <row r="1" spans="1:2" customFormat="1" ht="15.75" customHeight="1" x14ac:dyDescent="0.2">
      <c r="A1" s="159" t="s">
        <v>109</v>
      </c>
      <c r="B1" s="160"/>
    </row>
    <row r="2" spans="1:2" x14ac:dyDescent="0.2">
      <c r="A2" s="66" t="s">
        <v>0</v>
      </c>
      <c r="B2" s="66" t="s">
        <v>303</v>
      </c>
    </row>
    <row r="3" spans="1:2" x14ac:dyDescent="0.2">
      <c r="A3" s="5" t="s">
        <v>111</v>
      </c>
      <c r="B3" s="102">
        <f>'MH Measure Summary'!O2</f>
        <v>2.5405168637757298E-3</v>
      </c>
    </row>
    <row r="4" spans="1:2" x14ac:dyDescent="0.2">
      <c r="A4" s="5" t="s">
        <v>112</v>
      </c>
      <c r="B4" s="102">
        <f>'MH Measure Summary'!O3</f>
        <v>1.2784454103809801E-4</v>
      </c>
    </row>
    <row r="5" spans="1:2" x14ac:dyDescent="0.2">
      <c r="A5" s="5" t="s">
        <v>113</v>
      </c>
      <c r="B5" s="102">
        <f>'MH Measure Summary'!O4</f>
        <v>6.9726902963393404E-5</v>
      </c>
    </row>
    <row r="6" spans="1:2" x14ac:dyDescent="0.2">
      <c r="A6" s="5" t="s">
        <v>114</v>
      </c>
      <c r="B6" s="102">
        <f>'MH Measure Summary'!O5</f>
        <v>1.8173007026896099E-4</v>
      </c>
    </row>
    <row r="7" spans="1:2" x14ac:dyDescent="0.2">
      <c r="A7" s="5" t="s">
        <v>115</v>
      </c>
      <c r="B7" s="102">
        <f>'MH Measure Summary'!O6</f>
        <v>1.44712289119921E-3</v>
      </c>
    </row>
    <row r="8" spans="1:2" x14ac:dyDescent="0.2">
      <c r="A8" s="5" t="s">
        <v>116</v>
      </c>
      <c r="B8" s="103" t="str">
        <f>'MH Measure Summary'!O7</f>
        <v>0.33%-Goal Not Met</v>
      </c>
    </row>
    <row r="9" spans="1:2" x14ac:dyDescent="0.2">
      <c r="A9" s="5" t="s">
        <v>117</v>
      </c>
      <c r="B9" s="102"/>
    </row>
    <row r="10" spans="1:2" x14ac:dyDescent="0.2">
      <c r="A10" s="5" t="s">
        <v>194</v>
      </c>
      <c r="B10" s="102">
        <f>'MH Measure Summary'!O9</f>
        <v>3.2839892891426298E-4</v>
      </c>
    </row>
    <row r="11" spans="1:2" x14ac:dyDescent="0.2">
      <c r="A11" s="5" t="s">
        <v>118</v>
      </c>
      <c r="B11" s="102">
        <f>'MH Measure Summary'!O10</f>
        <v>2.2494524359202E-3</v>
      </c>
    </row>
    <row r="12" spans="1:2" x14ac:dyDescent="0.2">
      <c r="A12" s="5" t="s">
        <v>119</v>
      </c>
      <c r="B12" s="102">
        <f>'MH Measure Summary'!O11</f>
        <v>7.7995515257872703E-4</v>
      </c>
    </row>
    <row r="13" spans="1:2" x14ac:dyDescent="0.2">
      <c r="A13" s="5" t="s">
        <v>120</v>
      </c>
      <c r="B13" s="102">
        <f>'MH Measure Summary'!O12</f>
        <v>1.2071463061322999E-4</v>
      </c>
    </row>
    <row r="14" spans="1:2" x14ac:dyDescent="0.2">
      <c r="A14" s="5" t="s">
        <v>121</v>
      </c>
      <c r="B14" s="102">
        <f>'MH Measure Summary'!O13</f>
        <v>2.0910913778287E-3</v>
      </c>
    </row>
    <row r="15" spans="1:2" x14ac:dyDescent="0.2">
      <c r="A15" s="5" t="s">
        <v>122</v>
      </c>
      <c r="B15" s="102">
        <f>'MH Measure Summary'!O14</f>
        <v>1.8347160178685401E-3</v>
      </c>
    </row>
    <row r="16" spans="1:2" x14ac:dyDescent="0.2">
      <c r="A16" s="5" t="s">
        <v>123</v>
      </c>
      <c r="B16" s="102">
        <f>'MH Measure Summary'!O15</f>
        <v>3.0835063872632299E-3</v>
      </c>
    </row>
    <row r="17" spans="1:2" x14ac:dyDescent="0.2">
      <c r="A17" s="5" t="s">
        <v>124</v>
      </c>
      <c r="B17" s="102"/>
    </row>
    <row r="18" spans="1:2" x14ac:dyDescent="0.2">
      <c r="A18" s="5" t="s">
        <v>125</v>
      </c>
      <c r="B18" s="102">
        <f>'MH Measure Summary'!O17</f>
        <v>1.13782902222559E-3</v>
      </c>
    </row>
    <row r="19" spans="1:2" x14ac:dyDescent="0.2">
      <c r="A19" s="5" t="s">
        <v>126</v>
      </c>
      <c r="B19" s="102">
        <f>'MH Measure Summary'!O18</f>
        <v>2.2648346670693E-4</v>
      </c>
    </row>
    <row r="20" spans="1:2" x14ac:dyDescent="0.2">
      <c r="A20" s="5" t="s">
        <v>127</v>
      </c>
      <c r="B20" s="102">
        <f>'MH Measure Summary'!O19</f>
        <v>5.3316272126252898E-4</v>
      </c>
    </row>
    <row r="21" spans="1:2" x14ac:dyDescent="0.2">
      <c r="A21" s="5" t="s">
        <v>128</v>
      </c>
      <c r="B21" s="102">
        <f>'MH Measure Summary'!O20</f>
        <v>1.07615597087205E-4</v>
      </c>
    </row>
    <row r="22" spans="1:2" x14ac:dyDescent="0.2">
      <c r="A22" s="5" t="s">
        <v>129</v>
      </c>
      <c r="B22" s="102">
        <f>'MH Measure Summary'!O21</f>
        <v>3.48594004183128E-4</v>
      </c>
    </row>
    <row r="23" spans="1:2" x14ac:dyDescent="0.2">
      <c r="A23" s="5" t="s">
        <v>130</v>
      </c>
      <c r="B23" s="102">
        <f>'MH Measure Summary'!O22</f>
        <v>2.9997000299969998E-4</v>
      </c>
    </row>
    <row r="24" spans="1:2" x14ac:dyDescent="0.2">
      <c r="A24" s="5" t="s">
        <v>131</v>
      </c>
      <c r="B24" s="102">
        <f>'MH Measure Summary'!O23</f>
        <v>7.3392911108232999E-4</v>
      </c>
    </row>
    <row r="25" spans="1:2" x14ac:dyDescent="0.2">
      <c r="A25" s="5" t="s">
        <v>132</v>
      </c>
      <c r="B25" s="102">
        <f>'MH Measure Summary'!O24</f>
        <v>1.9238476953907799E-3</v>
      </c>
    </row>
    <row r="26" spans="1:2" x14ac:dyDescent="0.2">
      <c r="A26" s="5" t="s">
        <v>133</v>
      </c>
      <c r="B26" s="102">
        <f>'MH Measure Summary'!O25</f>
        <v>4.7214353163361702E-4</v>
      </c>
    </row>
    <row r="27" spans="1:2" x14ac:dyDescent="0.2">
      <c r="A27" s="5" t="s">
        <v>134</v>
      </c>
      <c r="B27" s="102">
        <f>'MH Measure Summary'!O26</f>
        <v>9.9472607496105606E-4</v>
      </c>
    </row>
    <row r="28" spans="1:2" x14ac:dyDescent="0.2">
      <c r="A28" s="5" t="s">
        <v>135</v>
      </c>
      <c r="B28" s="102">
        <f>'MH Measure Summary'!O27</f>
        <v>1.5591662563597601E-3</v>
      </c>
    </row>
    <row r="29" spans="1:2" x14ac:dyDescent="0.2">
      <c r="A29" s="5" t="s">
        <v>136</v>
      </c>
      <c r="B29" s="102">
        <f>'MH Measure Summary'!O28</f>
        <v>4.6416635722242901E-4</v>
      </c>
    </row>
    <row r="30" spans="1:2" x14ac:dyDescent="0.2">
      <c r="A30" s="5" t="s">
        <v>137</v>
      </c>
      <c r="B30" s="102">
        <f>'MH Measure Summary'!O29</f>
        <v>8.0812339692913095E-4</v>
      </c>
    </row>
    <row r="31" spans="1:2" x14ac:dyDescent="0.2">
      <c r="A31" s="5" t="s">
        <v>138</v>
      </c>
      <c r="B31" s="103" t="str">
        <f>'MH Measure Summary'!O30</f>
        <v>1.3%-Goal Not Met</v>
      </c>
    </row>
    <row r="32" spans="1:2" x14ac:dyDescent="0.2">
      <c r="A32" s="5" t="s">
        <v>195</v>
      </c>
      <c r="B32" s="102">
        <f>'MH Measure Summary'!O31</f>
        <v>1.07624090576435E-3</v>
      </c>
    </row>
    <row r="33" spans="1:2" x14ac:dyDescent="0.2">
      <c r="A33" s="5" t="s">
        <v>139</v>
      </c>
      <c r="B33" s="102">
        <f>'MH Measure Summary'!O32</f>
        <v>2.3933354811985102E-3</v>
      </c>
    </row>
    <row r="34" spans="1:2" x14ac:dyDescent="0.2">
      <c r="A34" s="5" t="s">
        <v>175</v>
      </c>
      <c r="B34" s="102">
        <f>'MH Measure Summary'!O33</f>
        <v>4.9763622791739197E-4</v>
      </c>
    </row>
    <row r="35" spans="1:2" x14ac:dyDescent="0.2">
      <c r="A35" s="5" t="s">
        <v>140</v>
      </c>
      <c r="B35" s="102">
        <f>'MH Measure Summary'!O34</f>
        <v>1.05235464351486E-3</v>
      </c>
    </row>
    <row r="36" spans="1:2" x14ac:dyDescent="0.2">
      <c r="A36" s="5" t="s">
        <v>141</v>
      </c>
      <c r="B36" s="102">
        <f>'MH Measure Summary'!O35</f>
        <v>9.6938363357298703E-4</v>
      </c>
    </row>
    <row r="37" spans="1:2" x14ac:dyDescent="0.2">
      <c r="A37" s="5" t="s">
        <v>142</v>
      </c>
      <c r="B37" s="102">
        <f>'MH Measure Summary'!O36</f>
        <v>7.5490689481630597E-4</v>
      </c>
    </row>
    <row r="38" spans="1:2" x14ac:dyDescent="0.2">
      <c r="A38" s="5" t="s">
        <v>143</v>
      </c>
      <c r="B38" s="102">
        <f>'MH Measure Summary'!O37</f>
        <v>1.4709745206199099E-3</v>
      </c>
    </row>
    <row r="39" spans="1:2" x14ac:dyDescent="0.2">
      <c r="A39" s="5" t="s">
        <v>144</v>
      </c>
      <c r="B39" s="102"/>
    </row>
    <row r="40" spans="1:2" x14ac:dyDescent="0.2">
      <c r="A40" s="5" t="s">
        <v>145</v>
      </c>
      <c r="B40" s="102"/>
    </row>
    <row r="41" spans="1:2" x14ac:dyDescent="0.2">
      <c r="A41" s="5" t="s">
        <v>146</v>
      </c>
      <c r="B41" s="102">
        <f>'MH Measure Summary'!O40</f>
        <v>7.3987298847031301E-4</v>
      </c>
    </row>
  </sheetData>
  <mergeCells count="1">
    <mergeCell ref="A1:B1"/>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B41"/>
  <sheetViews>
    <sheetView workbookViewId="0">
      <selection sqref="A1:B1"/>
    </sheetView>
  </sheetViews>
  <sheetFormatPr defaultColWidth="41.28515625" defaultRowHeight="12.75" x14ac:dyDescent="0.2"/>
  <cols>
    <col min="1" max="1" width="49.42578125" style="16" bestFit="1" customWidth="1"/>
    <col min="2" max="2" width="16" style="16" bestFit="1" customWidth="1"/>
    <col min="3" max="16384" width="41.28515625" style="16"/>
  </cols>
  <sheetData>
    <row r="1" spans="1:2" customFormat="1" ht="15.75" customHeight="1" x14ac:dyDescent="0.2">
      <c r="A1" s="159" t="s">
        <v>148</v>
      </c>
      <c r="B1" s="160"/>
    </row>
    <row r="2" spans="1:2" x14ac:dyDescent="0.2">
      <c r="A2" s="66" t="s">
        <v>0</v>
      </c>
      <c r="B2" s="66" t="s">
        <v>303</v>
      </c>
    </row>
    <row r="3" spans="1:2" x14ac:dyDescent="0.2">
      <c r="A3" s="5" t="s">
        <v>111</v>
      </c>
      <c r="B3" s="104" t="str">
        <f>'MH Measure Summary'!P2</f>
        <v>36.8%-Goal Not Met</v>
      </c>
    </row>
    <row r="4" spans="1:2" x14ac:dyDescent="0.2">
      <c r="A4" s="5" t="s">
        <v>112</v>
      </c>
      <c r="B4" s="101">
        <f>'MH Measure Summary'!P3</f>
        <v>0.52287581699346397</v>
      </c>
    </row>
    <row r="5" spans="1:2" x14ac:dyDescent="0.2">
      <c r="A5" s="5" t="s">
        <v>113</v>
      </c>
      <c r="B5" s="101">
        <f>'MH Measure Summary'!P4</f>
        <v>0.72549019607843102</v>
      </c>
    </row>
    <row r="6" spans="1:2" x14ac:dyDescent="0.2">
      <c r="A6" s="5" t="s">
        <v>114</v>
      </c>
      <c r="B6" s="101">
        <f>'MH Measure Summary'!P5</f>
        <v>0.54472843450479203</v>
      </c>
    </row>
    <row r="7" spans="1:2" x14ac:dyDescent="0.2">
      <c r="A7" s="5" t="s">
        <v>115</v>
      </c>
      <c r="B7" s="104" t="str">
        <f>'MH Measure Summary'!P6</f>
        <v>28.7%-Goal Not Met</v>
      </c>
    </row>
    <row r="8" spans="1:2" x14ac:dyDescent="0.2">
      <c r="A8" s="5" t="s">
        <v>116</v>
      </c>
      <c r="B8" s="101">
        <f>'MH Measure Summary'!P7</f>
        <v>0.69660194174757295</v>
      </c>
    </row>
    <row r="9" spans="1:2" x14ac:dyDescent="0.2">
      <c r="A9" s="5" t="s">
        <v>117</v>
      </c>
      <c r="B9" s="101"/>
    </row>
    <row r="10" spans="1:2" x14ac:dyDescent="0.2">
      <c r="A10" s="5" t="s">
        <v>194</v>
      </c>
      <c r="B10" s="104" t="str">
        <f>'MH Measure Summary'!P9</f>
        <v>37.4%-Goal Not Met</v>
      </c>
    </row>
    <row r="11" spans="1:2" x14ac:dyDescent="0.2">
      <c r="A11" s="5" t="s">
        <v>118</v>
      </c>
      <c r="B11" s="101">
        <f>'MH Measure Summary'!P10</f>
        <v>0.680851063829787</v>
      </c>
    </row>
    <row r="12" spans="1:2" x14ac:dyDescent="0.2">
      <c r="A12" s="5" t="s">
        <v>119</v>
      </c>
      <c r="B12" s="101">
        <f>'MH Measure Summary'!P11</f>
        <v>0.76275862068965505</v>
      </c>
    </row>
    <row r="13" spans="1:2" x14ac:dyDescent="0.2">
      <c r="A13" s="5" t="s">
        <v>120</v>
      </c>
      <c r="B13" s="104" t="str">
        <f>'MH Measure Summary'!P12</f>
        <v>20.5%-Goal Not Met</v>
      </c>
    </row>
    <row r="14" spans="1:2" x14ac:dyDescent="0.2">
      <c r="A14" s="5" t="s">
        <v>121</v>
      </c>
      <c r="B14" s="101">
        <f>'MH Measure Summary'!P13</f>
        <v>0.54329123192385098</v>
      </c>
    </row>
    <row r="15" spans="1:2" x14ac:dyDescent="0.2">
      <c r="A15" s="5" t="s">
        <v>122</v>
      </c>
      <c r="B15" s="101">
        <f>'MH Measure Summary'!P14</f>
        <v>0.85780765253360902</v>
      </c>
    </row>
    <row r="16" spans="1:2" x14ac:dyDescent="0.2">
      <c r="A16" s="5" t="s">
        <v>123</v>
      </c>
      <c r="B16" s="104" t="str">
        <f>'MH Measure Summary'!P15</f>
        <v>51.5%-Goal Not Met</v>
      </c>
    </row>
    <row r="17" spans="1:2" x14ac:dyDescent="0.2">
      <c r="A17" s="5" t="s">
        <v>124</v>
      </c>
      <c r="B17" s="104" t="str">
        <f>'MH Measure Summary'!P16</f>
        <v>50.2%-Goal Not Met</v>
      </c>
    </row>
    <row r="18" spans="1:2" x14ac:dyDescent="0.2">
      <c r="A18" s="5" t="s">
        <v>125</v>
      </c>
      <c r="B18" s="101">
        <f>'MH Measure Summary'!P17</f>
        <v>0.76</v>
      </c>
    </row>
    <row r="19" spans="1:2" x14ac:dyDescent="0.2">
      <c r="A19" s="5" t="s">
        <v>126</v>
      </c>
      <c r="B19" s="101">
        <f>'MH Measure Summary'!P18</f>
        <v>0.69047619047619102</v>
      </c>
    </row>
    <row r="20" spans="1:2" x14ac:dyDescent="0.2">
      <c r="A20" s="5" t="s">
        <v>127</v>
      </c>
      <c r="B20" s="104" t="str">
        <f>'MH Measure Summary'!P19</f>
        <v>6.1%-Goal Not Met</v>
      </c>
    </row>
    <row r="21" spans="1:2" x14ac:dyDescent="0.2">
      <c r="A21" s="5" t="s">
        <v>128</v>
      </c>
      <c r="B21" s="104" t="str">
        <f>'MH Measure Summary'!P20</f>
        <v>47.9%-Goal Not Met</v>
      </c>
    </row>
    <row r="22" spans="1:2" x14ac:dyDescent="0.2">
      <c r="A22" s="5" t="s">
        <v>129</v>
      </c>
      <c r="B22" s="104" t="str">
        <f>'MH Measure Summary'!P21</f>
        <v>46.5%-Goal Not Met</v>
      </c>
    </row>
    <row r="23" spans="1:2" x14ac:dyDescent="0.2">
      <c r="A23" s="5" t="s">
        <v>130</v>
      </c>
      <c r="B23" s="101">
        <f>'MH Measure Summary'!P22</f>
        <v>0.60647571606475703</v>
      </c>
    </row>
    <row r="24" spans="1:2" x14ac:dyDescent="0.2">
      <c r="A24" s="5" t="s">
        <v>131</v>
      </c>
      <c r="B24" s="104" t="str">
        <f>'MH Measure Summary'!P23</f>
        <v>34.1%-Goal Not Met</v>
      </c>
    </row>
    <row r="25" spans="1:2" x14ac:dyDescent="0.2">
      <c r="A25" s="5" t="s">
        <v>132</v>
      </c>
      <c r="B25" s="104" t="str">
        <f>'MH Measure Summary'!P24</f>
        <v>50.8%-Goal Not Met</v>
      </c>
    </row>
    <row r="26" spans="1:2" x14ac:dyDescent="0.2">
      <c r="A26" s="5" t="s">
        <v>133</v>
      </c>
      <c r="B26" s="104" t="str">
        <f>'MH Measure Summary'!P25</f>
        <v>29.6%-Goal Not Met</v>
      </c>
    </row>
    <row r="27" spans="1:2" x14ac:dyDescent="0.2">
      <c r="A27" s="5" t="s">
        <v>134</v>
      </c>
      <c r="B27" s="101">
        <f>'MH Measure Summary'!P26</f>
        <v>0.88012139605462802</v>
      </c>
    </row>
    <row r="28" spans="1:2" x14ac:dyDescent="0.2">
      <c r="A28" s="5" t="s">
        <v>135</v>
      </c>
      <c r="B28" s="101">
        <f>'MH Measure Summary'!P27</f>
        <v>0.52469135802469102</v>
      </c>
    </row>
    <row r="29" spans="1:2" x14ac:dyDescent="0.2">
      <c r="A29" s="5" t="s">
        <v>136</v>
      </c>
      <c r="B29" s="104" t="str">
        <f>'MH Measure Summary'!P28</f>
        <v>17.6%-Goal Not Met</v>
      </c>
    </row>
    <row r="30" spans="1:2" x14ac:dyDescent="0.2">
      <c r="A30" s="5" t="s">
        <v>137</v>
      </c>
      <c r="B30" s="104" t="str">
        <f>'MH Measure Summary'!P29</f>
        <v>28.2%-Goal Not Met</v>
      </c>
    </row>
    <row r="31" spans="1:2" x14ac:dyDescent="0.2">
      <c r="A31" s="5" t="s">
        <v>138</v>
      </c>
      <c r="B31" s="104" t="str">
        <f>'MH Measure Summary'!P30</f>
        <v>41.5%-Goal Not Met</v>
      </c>
    </row>
    <row r="32" spans="1:2" x14ac:dyDescent="0.2">
      <c r="A32" s="5" t="s">
        <v>195</v>
      </c>
      <c r="B32" s="104" t="str">
        <f>'MH Measure Summary'!P31</f>
        <v>28.3%-Goal Not Met</v>
      </c>
    </row>
    <row r="33" spans="1:2" x14ac:dyDescent="0.2">
      <c r="A33" s="5" t="s">
        <v>139</v>
      </c>
      <c r="B33" s="101">
        <f>'MH Measure Summary'!P32</f>
        <v>0.61930883159627004</v>
      </c>
    </row>
    <row r="34" spans="1:2" x14ac:dyDescent="0.2">
      <c r="A34" s="5" t="s">
        <v>175</v>
      </c>
      <c r="B34" s="101">
        <f>'MH Measure Summary'!P33</f>
        <v>0.64935064935064901</v>
      </c>
    </row>
    <row r="35" spans="1:2" x14ac:dyDescent="0.2">
      <c r="A35" s="5" t="s">
        <v>140</v>
      </c>
      <c r="B35" s="101">
        <f>'MH Measure Summary'!P34</f>
        <v>0.92210321324245403</v>
      </c>
    </row>
    <row r="36" spans="1:2" x14ac:dyDescent="0.2">
      <c r="A36" s="5" t="s">
        <v>141</v>
      </c>
      <c r="B36" s="101">
        <f>'MH Measure Summary'!P35</f>
        <v>0.54751415984896201</v>
      </c>
    </row>
    <row r="37" spans="1:2" x14ac:dyDescent="0.2">
      <c r="A37" s="5" t="s">
        <v>142</v>
      </c>
      <c r="B37" s="104" t="str">
        <f>'MH Measure Summary'!P36</f>
        <v>26.1%-Goal Not Met</v>
      </c>
    </row>
    <row r="38" spans="1:2" x14ac:dyDescent="0.2">
      <c r="A38" s="5" t="s">
        <v>143</v>
      </c>
      <c r="B38" s="104" t="str">
        <f>'MH Measure Summary'!P37</f>
        <v>26.8%-Goal Not Met</v>
      </c>
    </row>
    <row r="39" spans="1:2" x14ac:dyDescent="0.2">
      <c r="A39" s="5" t="s">
        <v>144</v>
      </c>
      <c r="B39" s="104" t="str">
        <f>'MH Measure Summary'!P38</f>
        <v>16.7%-Goal Not Met</v>
      </c>
    </row>
    <row r="40" spans="1:2" x14ac:dyDescent="0.2">
      <c r="A40" s="5" t="s">
        <v>145</v>
      </c>
      <c r="B40" s="104" t="str">
        <f>'MH Measure Summary'!P39</f>
        <v>23.8%-Goal Not Met</v>
      </c>
    </row>
    <row r="41" spans="1:2" x14ac:dyDescent="0.2">
      <c r="A41" s="5" t="s">
        <v>146</v>
      </c>
      <c r="B41" s="104" t="str">
        <f>'MH Measure Summary'!P40</f>
        <v>35.4%-Goal Not Met</v>
      </c>
    </row>
  </sheetData>
  <mergeCells count="1">
    <mergeCell ref="A1:B1"/>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sheetPr>
  <dimension ref="A1:B42"/>
  <sheetViews>
    <sheetView zoomScaleNormal="100" workbookViewId="0">
      <selection sqref="A1:B1"/>
    </sheetView>
  </sheetViews>
  <sheetFormatPr defaultColWidth="9.140625" defaultRowHeight="12.75" x14ac:dyDescent="0.2"/>
  <cols>
    <col min="1" max="1" width="49.42578125" style="16" bestFit="1" customWidth="1"/>
    <col min="2" max="2" width="16.85546875" style="16" bestFit="1" customWidth="1"/>
    <col min="3" max="16384" width="9.140625" style="16"/>
  </cols>
  <sheetData>
    <row r="1" spans="1:2" customFormat="1" ht="15.75" customHeight="1" x14ac:dyDescent="0.2">
      <c r="A1" s="159" t="s">
        <v>149</v>
      </c>
      <c r="B1" s="160"/>
    </row>
    <row r="2" spans="1:2" x14ac:dyDescent="0.2">
      <c r="A2" s="66" t="s">
        <v>0</v>
      </c>
      <c r="B2" s="66" t="s">
        <v>303</v>
      </c>
    </row>
    <row r="3" spans="1:2" x14ac:dyDescent="0.2">
      <c r="A3" s="5" t="s">
        <v>111</v>
      </c>
      <c r="B3" s="103" t="str">
        <f>'MH Measure Summary'!Q2</f>
        <v>14.72%-Goal Not Met</v>
      </c>
    </row>
    <row r="4" spans="1:2" x14ac:dyDescent="0.2">
      <c r="A4" s="5" t="s">
        <v>112</v>
      </c>
      <c r="B4" s="102">
        <f>'MH Measure Summary'!Q3</f>
        <v>5.4888223552894203E-2</v>
      </c>
    </row>
    <row r="5" spans="1:2" x14ac:dyDescent="0.2">
      <c r="A5" s="5" t="s">
        <v>113</v>
      </c>
      <c r="B5" s="102">
        <f>'MH Measure Summary'!Q4</f>
        <v>8.5282541640962398E-2</v>
      </c>
    </row>
    <row r="6" spans="1:2" x14ac:dyDescent="0.2">
      <c r="A6" s="5" t="s">
        <v>114</v>
      </c>
      <c r="B6" s="102">
        <f>'MH Measure Summary'!Q5</f>
        <v>4.1866790009250698E-2</v>
      </c>
    </row>
    <row r="7" spans="1:2" x14ac:dyDescent="0.2">
      <c r="A7" s="5" t="s">
        <v>115</v>
      </c>
      <c r="B7" s="102">
        <f>'MH Measure Summary'!Q6</f>
        <v>5.4743960208432002E-2</v>
      </c>
    </row>
    <row r="8" spans="1:2" x14ac:dyDescent="0.2">
      <c r="A8" s="5" t="s">
        <v>116</v>
      </c>
      <c r="B8" s="103" t="str">
        <f>'MH Measure Summary'!Q7</f>
        <v>19.03%-Goal Not Met</v>
      </c>
    </row>
    <row r="9" spans="1:2" x14ac:dyDescent="0.2">
      <c r="A9" s="5" t="s">
        <v>117</v>
      </c>
      <c r="B9" s="103" t="str">
        <f>'MH Measure Summary'!Q8</f>
        <v>13.72%-Goal Not Met</v>
      </c>
    </row>
    <row r="10" spans="1:2" x14ac:dyDescent="0.2">
      <c r="A10" s="5" t="s">
        <v>194</v>
      </c>
      <c r="B10" s="102">
        <f>'MH Measure Summary'!Q9</f>
        <v>7.9255673314804098E-2</v>
      </c>
    </row>
    <row r="11" spans="1:2" x14ac:dyDescent="0.2">
      <c r="A11" s="5" t="s">
        <v>118</v>
      </c>
      <c r="B11" s="102">
        <f>'MH Measure Summary'!Q10</f>
        <v>8.0284924777402497E-2</v>
      </c>
    </row>
    <row r="12" spans="1:2" x14ac:dyDescent="0.2">
      <c r="A12" s="5" t="s">
        <v>119</v>
      </c>
      <c r="B12" s="102">
        <f>'MH Measure Summary'!Q11</f>
        <v>4.0613450659962302E-2</v>
      </c>
    </row>
    <row r="13" spans="1:2" x14ac:dyDescent="0.2">
      <c r="A13" s="5" t="s">
        <v>120</v>
      </c>
      <c r="B13" s="103" t="str">
        <f>'MH Measure Summary'!Q12</f>
        <v>12.64%-Goal Not Met</v>
      </c>
    </row>
    <row r="14" spans="1:2" x14ac:dyDescent="0.2">
      <c r="A14" s="5" t="s">
        <v>121</v>
      </c>
      <c r="B14" s="102">
        <f>'MH Measure Summary'!Q13</f>
        <v>8.4377406931964105E-2</v>
      </c>
    </row>
    <row r="15" spans="1:2" x14ac:dyDescent="0.2">
      <c r="A15" s="5" t="s">
        <v>122</v>
      </c>
      <c r="B15" s="103" t="str">
        <f>'MH Measure Summary'!Q14</f>
        <v>12.43%-Goal Not Met</v>
      </c>
    </row>
    <row r="16" spans="1:2" x14ac:dyDescent="0.2">
      <c r="A16" s="5" t="s">
        <v>123</v>
      </c>
      <c r="B16" s="102">
        <f>'MH Measure Summary'!Q15</f>
        <v>4.6718418042163798E-2</v>
      </c>
    </row>
    <row r="17" spans="1:2" x14ac:dyDescent="0.2">
      <c r="A17" s="5" t="s">
        <v>124</v>
      </c>
      <c r="B17" s="103" t="str">
        <f>'MH Measure Summary'!Q16</f>
        <v>11.12%-Goal Not Met</v>
      </c>
    </row>
    <row r="18" spans="1:2" x14ac:dyDescent="0.2">
      <c r="A18" s="5" t="s">
        <v>125</v>
      </c>
      <c r="B18" s="102">
        <f>'MH Measure Summary'!Q17</f>
        <v>4.7401730876605298E-2</v>
      </c>
    </row>
    <row r="19" spans="1:2" x14ac:dyDescent="0.2">
      <c r="A19" s="5" t="s">
        <v>126</v>
      </c>
      <c r="B19" s="102">
        <f>'MH Measure Summary'!Q18</f>
        <v>6.1016826003824097E-2</v>
      </c>
    </row>
    <row r="20" spans="1:2" x14ac:dyDescent="0.2">
      <c r="A20" s="5" t="s">
        <v>127</v>
      </c>
      <c r="B20" s="102">
        <f>'MH Measure Summary'!Q19</f>
        <v>6.1442172073342703E-2</v>
      </c>
    </row>
    <row r="21" spans="1:2" x14ac:dyDescent="0.2">
      <c r="A21" s="5" t="s">
        <v>128</v>
      </c>
      <c r="B21" s="102">
        <f>'MH Measure Summary'!Q20</f>
        <v>5.2049234135667401E-2</v>
      </c>
    </row>
    <row r="22" spans="1:2" x14ac:dyDescent="0.2">
      <c r="A22" s="5" t="s">
        <v>129</v>
      </c>
      <c r="B22" s="103" t="str">
        <f>'MH Measure Summary'!Q21</f>
        <v>11.21%-Goal Not Met</v>
      </c>
    </row>
    <row r="23" spans="1:2" x14ac:dyDescent="0.2">
      <c r="A23" s="5" t="s">
        <v>130</v>
      </c>
      <c r="B23" s="103" t="str">
        <f>'MH Measure Summary'!Q22</f>
        <v>15.89%-Goal Not Met</v>
      </c>
    </row>
    <row r="24" spans="1:2" x14ac:dyDescent="0.2">
      <c r="A24" s="5" t="s">
        <v>131</v>
      </c>
      <c r="B24" s="102">
        <f>'MH Measure Summary'!Q23</f>
        <v>0.103165296052632</v>
      </c>
    </row>
    <row r="25" spans="1:2" x14ac:dyDescent="0.2">
      <c r="A25" s="5" t="s">
        <v>132</v>
      </c>
      <c r="B25" s="102">
        <f>'MH Measure Summary'!Q24</f>
        <v>6.3341563786008206E-2</v>
      </c>
    </row>
    <row r="26" spans="1:2" x14ac:dyDescent="0.2">
      <c r="A26" s="5" t="s">
        <v>133</v>
      </c>
      <c r="B26" s="103" t="str">
        <f>'MH Measure Summary'!Q25</f>
        <v>12.58%-Goal Not Met</v>
      </c>
    </row>
    <row r="27" spans="1:2" x14ac:dyDescent="0.2">
      <c r="A27" s="5" t="s">
        <v>134</v>
      </c>
      <c r="B27" s="102">
        <f>'MH Measure Summary'!Q26</f>
        <v>6.1350340327389299E-2</v>
      </c>
    </row>
    <row r="28" spans="1:2" x14ac:dyDescent="0.2">
      <c r="A28" s="5" t="s">
        <v>135</v>
      </c>
      <c r="B28" s="102">
        <f>'MH Measure Summary'!Q27</f>
        <v>6.7588604286461101E-2</v>
      </c>
    </row>
    <row r="29" spans="1:2" x14ac:dyDescent="0.2">
      <c r="A29" s="5" t="s">
        <v>136</v>
      </c>
      <c r="B29" s="102">
        <f>'MH Measure Summary'!Q28</f>
        <v>6.5040586797065994E-2</v>
      </c>
    </row>
    <row r="30" spans="1:2" x14ac:dyDescent="0.2">
      <c r="A30" s="5" t="s">
        <v>137</v>
      </c>
      <c r="B30" s="102">
        <f>'MH Measure Summary'!Q29</f>
        <v>4.5777777777777799E-2</v>
      </c>
    </row>
    <row r="31" spans="1:2" x14ac:dyDescent="0.2">
      <c r="A31" s="5" t="s">
        <v>138</v>
      </c>
      <c r="B31" s="102">
        <f>'MH Measure Summary'!Q30</f>
        <v>5.2819125683060103E-2</v>
      </c>
    </row>
    <row r="32" spans="1:2" x14ac:dyDescent="0.2">
      <c r="A32" s="5" t="s">
        <v>195</v>
      </c>
      <c r="B32" s="102">
        <f>'MH Measure Summary'!Q31</f>
        <v>0</v>
      </c>
    </row>
    <row r="33" spans="1:2" x14ac:dyDescent="0.2">
      <c r="A33" s="5" t="s">
        <v>139</v>
      </c>
      <c r="B33" s="102">
        <f>'MH Measure Summary'!Q32</f>
        <v>6.17614678899083E-2</v>
      </c>
    </row>
    <row r="34" spans="1:2" x14ac:dyDescent="0.2">
      <c r="A34" s="5" t="s">
        <v>175</v>
      </c>
      <c r="B34" s="103" t="str">
        <f>'MH Measure Summary'!Q33</f>
        <v>17.02%-Goal Not Met</v>
      </c>
    </row>
    <row r="35" spans="1:2" x14ac:dyDescent="0.2">
      <c r="A35" s="5" t="s">
        <v>140</v>
      </c>
      <c r="B35" s="103" t="str">
        <f>'MH Measure Summary'!Q34</f>
        <v>12.63%-Goal Not Met</v>
      </c>
    </row>
    <row r="36" spans="1:2" x14ac:dyDescent="0.2">
      <c r="A36" s="5" t="s">
        <v>141</v>
      </c>
      <c r="B36" s="102">
        <f>'MH Measure Summary'!Q35</f>
        <v>5.5619031493396601E-2</v>
      </c>
    </row>
    <row r="37" spans="1:2" x14ac:dyDescent="0.2">
      <c r="A37" s="5" t="s">
        <v>142</v>
      </c>
      <c r="B37" s="102">
        <f>'MH Measure Summary'!Q36</f>
        <v>4.1227747084100701E-2</v>
      </c>
    </row>
    <row r="38" spans="1:2" x14ac:dyDescent="0.2">
      <c r="A38" s="5" t="s">
        <v>143</v>
      </c>
      <c r="B38" s="102">
        <f>'MH Measure Summary'!Q37</f>
        <v>8.8527874015748007E-2</v>
      </c>
    </row>
    <row r="39" spans="1:2" x14ac:dyDescent="0.2">
      <c r="A39" s="5" t="s">
        <v>144</v>
      </c>
      <c r="B39" s="103" t="str">
        <f>'MH Measure Summary'!Q38</f>
        <v>11.09%-Goal Not Met</v>
      </c>
    </row>
    <row r="40" spans="1:2" x14ac:dyDescent="0.2">
      <c r="A40" s="5" t="s">
        <v>145</v>
      </c>
      <c r="B40" s="102">
        <f>'MH Measure Summary'!Q39</f>
        <v>7.13335940555338E-2</v>
      </c>
    </row>
    <row r="41" spans="1:2" x14ac:dyDescent="0.2">
      <c r="A41" s="5" t="s">
        <v>146</v>
      </c>
      <c r="B41" s="102">
        <f>'MH Measure Summary'!Q40</f>
        <v>9.2627842866988302E-2</v>
      </c>
    </row>
    <row r="42" spans="1:2" x14ac:dyDescent="0.2">
      <c r="A42" s="54"/>
      <c r="B42" s="54"/>
    </row>
  </sheetData>
  <mergeCells count="1">
    <mergeCell ref="A1:B1"/>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sheetPr>
  <dimension ref="A1:B41"/>
  <sheetViews>
    <sheetView workbookViewId="0">
      <selection sqref="A1:B1"/>
    </sheetView>
  </sheetViews>
  <sheetFormatPr defaultRowHeight="12.75" x14ac:dyDescent="0.2"/>
  <cols>
    <col min="1" max="1" width="49.42578125" bestFit="1" customWidth="1"/>
    <col min="2" max="2" width="7.140625" bestFit="1" customWidth="1"/>
  </cols>
  <sheetData>
    <row r="1" spans="1:2" ht="15.75" customHeight="1" x14ac:dyDescent="0.2">
      <c r="A1" s="159" t="s">
        <v>97</v>
      </c>
      <c r="B1" s="160"/>
    </row>
    <row r="2" spans="1:2" x14ac:dyDescent="0.2">
      <c r="A2" s="66" t="s">
        <v>0</v>
      </c>
      <c r="B2" s="66" t="s">
        <v>303</v>
      </c>
    </row>
    <row r="3" spans="1:2" x14ac:dyDescent="0.2">
      <c r="A3" s="5" t="s">
        <v>111</v>
      </c>
      <c r="B3" s="102">
        <f>'MH Measure Summary'!R2</f>
        <v>1</v>
      </c>
    </row>
    <row r="4" spans="1:2" x14ac:dyDescent="0.2">
      <c r="A4" s="5" t="s">
        <v>112</v>
      </c>
      <c r="B4" s="102">
        <f>'MH Measure Summary'!R3</f>
        <v>0.993174061433447</v>
      </c>
    </row>
    <row r="5" spans="1:2" x14ac:dyDescent="0.2">
      <c r="A5" s="5" t="s">
        <v>113</v>
      </c>
      <c r="B5" s="102">
        <f>'MH Measure Summary'!R4</f>
        <v>0.99759036144578295</v>
      </c>
    </row>
    <row r="6" spans="1:2" x14ac:dyDescent="0.2">
      <c r="A6" s="5" t="s">
        <v>114</v>
      </c>
      <c r="B6" s="102">
        <f>'MH Measure Summary'!R5</f>
        <v>0.993311036789298</v>
      </c>
    </row>
    <row r="7" spans="1:2" x14ac:dyDescent="0.2">
      <c r="A7" s="5" t="s">
        <v>115</v>
      </c>
      <c r="B7" s="102">
        <f>'MH Measure Summary'!R6</f>
        <v>0.998252766453116</v>
      </c>
    </row>
    <row r="8" spans="1:2" x14ac:dyDescent="0.2">
      <c r="A8" s="5" t="s">
        <v>116</v>
      </c>
      <c r="B8" s="102">
        <f>'MH Measure Summary'!R7</f>
        <v>1</v>
      </c>
    </row>
    <row r="9" spans="1:2" x14ac:dyDescent="0.2">
      <c r="A9" s="5" t="s">
        <v>117</v>
      </c>
      <c r="B9" s="102">
        <f>'MH Measure Summary'!R8</f>
        <v>1</v>
      </c>
    </row>
    <row r="10" spans="1:2" x14ac:dyDescent="0.2">
      <c r="A10" s="5" t="s">
        <v>194</v>
      </c>
      <c r="B10" s="102">
        <f>'MH Measure Summary'!R9</f>
        <v>0.996891413870726</v>
      </c>
    </row>
    <row r="11" spans="1:2" x14ac:dyDescent="0.2">
      <c r="A11" s="5" t="s">
        <v>118</v>
      </c>
      <c r="B11" s="102">
        <f>'MH Measure Summary'!R10</f>
        <v>0.99855491329479795</v>
      </c>
    </row>
    <row r="12" spans="1:2" x14ac:dyDescent="0.2">
      <c r="A12" s="5" t="s">
        <v>119</v>
      </c>
      <c r="B12" s="102">
        <f>'MH Measure Summary'!R11</f>
        <v>0.97979797979798</v>
      </c>
    </row>
    <row r="13" spans="1:2" x14ac:dyDescent="0.2">
      <c r="A13" s="5" t="s">
        <v>120</v>
      </c>
      <c r="B13" s="102">
        <f>'MH Measure Summary'!R12</f>
        <v>0.99644128113879005</v>
      </c>
    </row>
    <row r="14" spans="1:2" x14ac:dyDescent="0.2">
      <c r="A14" s="5" t="s">
        <v>121</v>
      </c>
      <c r="B14" s="102">
        <f>'MH Measure Summary'!R13</f>
        <v>0.99868282402528996</v>
      </c>
    </row>
    <row r="15" spans="1:2" x14ac:dyDescent="0.2">
      <c r="A15" s="5" t="s">
        <v>122</v>
      </c>
      <c r="B15" s="102">
        <f>'MH Measure Summary'!R14</f>
        <v>0.99845201238390102</v>
      </c>
    </row>
    <row r="16" spans="1:2" x14ac:dyDescent="0.2">
      <c r="A16" s="5" t="s">
        <v>123</v>
      </c>
      <c r="B16" s="102">
        <f>'MH Measure Summary'!R15</f>
        <v>0.988913525498891</v>
      </c>
    </row>
    <row r="17" spans="1:2" x14ac:dyDescent="0.2">
      <c r="A17" s="5" t="s">
        <v>124</v>
      </c>
      <c r="B17" s="102">
        <f>'MH Measure Summary'!R16</f>
        <v>0.98501872659176004</v>
      </c>
    </row>
    <row r="18" spans="1:2" x14ac:dyDescent="0.2">
      <c r="A18" s="5" t="s">
        <v>125</v>
      </c>
      <c r="B18" s="102">
        <f>'MH Measure Summary'!R17</f>
        <v>0.980582524271845</v>
      </c>
    </row>
    <row r="19" spans="1:2" x14ac:dyDescent="0.2">
      <c r="A19" s="5" t="s">
        <v>126</v>
      </c>
      <c r="B19" s="102">
        <f>'MH Measure Summary'!R18</f>
        <v>0.99541284403669705</v>
      </c>
    </row>
    <row r="20" spans="1:2" x14ac:dyDescent="0.2">
      <c r="A20" s="5" t="s">
        <v>127</v>
      </c>
      <c r="B20" s="102">
        <f>'MH Measure Summary'!R19</f>
        <v>0.99676375404530804</v>
      </c>
    </row>
    <row r="21" spans="1:2" x14ac:dyDescent="0.2">
      <c r="A21" s="5" t="s">
        <v>128</v>
      </c>
      <c r="B21" s="102">
        <f>'MH Measure Summary'!R20</f>
        <v>0.99504950495049505</v>
      </c>
    </row>
    <row r="22" spans="1:2" x14ac:dyDescent="0.2">
      <c r="A22" s="5" t="s">
        <v>129</v>
      </c>
      <c r="B22" s="102">
        <f>'MH Measure Summary'!R21</f>
        <v>0.98370927318295698</v>
      </c>
    </row>
    <row r="23" spans="1:2" x14ac:dyDescent="0.2">
      <c r="A23" s="5" t="s">
        <v>130</v>
      </c>
      <c r="B23" s="102">
        <f>'MH Measure Summary'!R22</f>
        <v>0.99734042553191504</v>
      </c>
    </row>
    <row r="24" spans="1:2" x14ac:dyDescent="0.2">
      <c r="A24" s="5" t="s">
        <v>131</v>
      </c>
      <c r="B24" s="102">
        <f>'MH Measure Summary'!R23</f>
        <v>0.991433021806854</v>
      </c>
    </row>
    <row r="25" spans="1:2" x14ac:dyDescent="0.2">
      <c r="A25" s="5" t="s">
        <v>132</v>
      </c>
      <c r="B25" s="102">
        <f>'MH Measure Summary'!R24</f>
        <v>0.98489425981873102</v>
      </c>
    </row>
    <row r="26" spans="1:2" x14ac:dyDescent="0.2">
      <c r="A26" s="5" t="s">
        <v>133</v>
      </c>
      <c r="B26" s="102">
        <f>'MH Measure Summary'!R25</f>
        <v>0.99672131147540999</v>
      </c>
    </row>
    <row r="27" spans="1:2" x14ac:dyDescent="0.2">
      <c r="A27" s="5" t="s">
        <v>134</v>
      </c>
      <c r="B27" s="102">
        <f>'MH Measure Summary'!R26</f>
        <v>0.99361948955916501</v>
      </c>
    </row>
    <row r="28" spans="1:2" x14ac:dyDescent="0.2">
      <c r="A28" s="5" t="s">
        <v>135</v>
      </c>
      <c r="B28" s="102">
        <f>'MH Measure Summary'!R27</f>
        <v>0.99141630901287603</v>
      </c>
    </row>
    <row r="29" spans="1:2" x14ac:dyDescent="0.2">
      <c r="A29" s="5" t="s">
        <v>136</v>
      </c>
      <c r="B29" s="102">
        <f>'MH Measure Summary'!R28</f>
        <v>0.99488926746166995</v>
      </c>
    </row>
    <row r="30" spans="1:2" x14ac:dyDescent="0.2">
      <c r="A30" s="5" t="s">
        <v>137</v>
      </c>
      <c r="B30" s="102">
        <f>'MH Measure Summary'!R29</f>
        <v>0.99843627834245496</v>
      </c>
    </row>
    <row r="31" spans="1:2" x14ac:dyDescent="0.2">
      <c r="A31" s="5" t="s">
        <v>138</v>
      </c>
      <c r="B31" s="102">
        <f>'MH Measure Summary'!R30</f>
        <v>0.993506493506494</v>
      </c>
    </row>
    <row r="32" spans="1:2" x14ac:dyDescent="0.2">
      <c r="A32" s="5" t="s">
        <v>195</v>
      </c>
      <c r="B32" s="102">
        <f>'MH Measure Summary'!R31</f>
        <v>0.99113475177304999</v>
      </c>
    </row>
    <row r="33" spans="1:2" x14ac:dyDescent="0.2">
      <c r="A33" s="5" t="s">
        <v>139</v>
      </c>
      <c r="B33" s="102">
        <f>'MH Measure Summary'!R32</f>
        <v>0.99465811965812001</v>
      </c>
    </row>
    <row r="34" spans="1:2" x14ac:dyDescent="0.2">
      <c r="A34" s="5" t="s">
        <v>175</v>
      </c>
      <c r="B34" s="102">
        <f>'MH Measure Summary'!R33</f>
        <v>1</v>
      </c>
    </row>
    <row r="35" spans="1:2" x14ac:dyDescent="0.2">
      <c r="A35" s="5" t="s">
        <v>140</v>
      </c>
      <c r="B35" s="102">
        <f>'MH Measure Summary'!R34</f>
        <v>0.99747474747474796</v>
      </c>
    </row>
    <row r="36" spans="1:2" x14ac:dyDescent="0.2">
      <c r="A36" s="5" t="s">
        <v>141</v>
      </c>
      <c r="B36" s="102">
        <f>'MH Measure Summary'!R35</f>
        <v>0.99467376830892096</v>
      </c>
    </row>
    <row r="37" spans="1:2" x14ac:dyDescent="0.2">
      <c r="A37" s="5" t="s">
        <v>142</v>
      </c>
      <c r="B37" s="102">
        <f>'MH Measure Summary'!R36</f>
        <v>0.99493029150823797</v>
      </c>
    </row>
    <row r="38" spans="1:2" x14ac:dyDescent="0.2">
      <c r="A38" s="5" t="s">
        <v>143</v>
      </c>
      <c r="B38" s="102">
        <f>'MH Measure Summary'!R37</f>
        <v>0.99260355029585801</v>
      </c>
    </row>
    <row r="39" spans="1:2" x14ac:dyDescent="0.2">
      <c r="A39" s="5" t="s">
        <v>144</v>
      </c>
      <c r="B39" s="102">
        <f>'MH Measure Summary'!R38</f>
        <v>1</v>
      </c>
    </row>
    <row r="40" spans="1:2" x14ac:dyDescent="0.2">
      <c r="A40" s="5" t="s">
        <v>145</v>
      </c>
      <c r="B40" s="102">
        <f>'MH Measure Summary'!R39</f>
        <v>0.99458581483486697</v>
      </c>
    </row>
    <row r="41" spans="1:2" x14ac:dyDescent="0.2">
      <c r="A41" s="5" t="s">
        <v>146</v>
      </c>
      <c r="B41" s="102">
        <f>'MH Measure Summary'!R40</f>
        <v>0.995857497928749</v>
      </c>
    </row>
  </sheetData>
  <mergeCells count="1">
    <mergeCell ref="A1:B1"/>
  </mergeCells>
  <pageMargins left="0.78431372549019618" right="0.78431372549019618" top="0.98039215686274517" bottom="0.98039215686274517" header="0.50980392156862753" footer="0.50980392156862753"/>
  <pageSetup paperSize="0" orientation="landscape"/>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sheetPr>
  <dimension ref="A1:C43"/>
  <sheetViews>
    <sheetView workbookViewId="0">
      <selection sqref="A1:B1"/>
    </sheetView>
  </sheetViews>
  <sheetFormatPr defaultRowHeight="12.75" x14ac:dyDescent="0.2"/>
  <cols>
    <col min="1" max="1" width="49.42578125" bestFit="1" customWidth="1"/>
    <col min="2" max="2" width="6.28515625" bestFit="1" customWidth="1"/>
  </cols>
  <sheetData>
    <row r="1" spans="1:3" ht="15.75" customHeight="1" x14ac:dyDescent="0.2">
      <c r="A1" s="159" t="s">
        <v>156</v>
      </c>
      <c r="B1" s="160"/>
    </row>
    <row r="2" spans="1:3" x14ac:dyDescent="0.2">
      <c r="A2" s="66" t="s">
        <v>0</v>
      </c>
      <c r="B2" s="66" t="s">
        <v>303</v>
      </c>
    </row>
    <row r="3" spans="1:3" x14ac:dyDescent="0.2">
      <c r="A3" s="5" t="s">
        <v>111</v>
      </c>
      <c r="B3" s="102">
        <f>'MH Measure Summary'!S2</f>
        <v>0.54400000000000004</v>
      </c>
      <c r="C3" s="65"/>
    </row>
    <row r="4" spans="1:3" x14ac:dyDescent="0.2">
      <c r="A4" s="5" t="s">
        <v>112</v>
      </c>
      <c r="B4" s="102">
        <f>'MH Measure Summary'!S3</f>
        <v>0.4</v>
      </c>
      <c r="C4" s="65"/>
    </row>
    <row r="5" spans="1:3" x14ac:dyDescent="0.2">
      <c r="A5" s="5" t="s">
        <v>113</v>
      </c>
      <c r="B5" s="102">
        <f>'MH Measure Summary'!S4</f>
        <v>0.499</v>
      </c>
      <c r="C5" s="65"/>
    </row>
    <row r="6" spans="1:3" x14ac:dyDescent="0.2">
      <c r="A6" s="5" t="s">
        <v>114</v>
      </c>
      <c r="B6" s="102">
        <f>'MH Measure Summary'!S5</f>
        <v>0.56899999999999995</v>
      </c>
      <c r="C6" s="65"/>
    </row>
    <row r="7" spans="1:3" x14ac:dyDescent="0.2">
      <c r="A7" s="5" t="s">
        <v>115</v>
      </c>
      <c r="B7" s="102">
        <f>'MH Measure Summary'!S6</f>
        <v>0.58099999999999996</v>
      </c>
      <c r="C7" s="65"/>
    </row>
    <row r="8" spans="1:3" x14ac:dyDescent="0.2">
      <c r="A8" s="5" t="s">
        <v>116</v>
      </c>
      <c r="B8" s="102">
        <f>'MH Measure Summary'!S7</f>
        <v>0.29299999999999998</v>
      </c>
      <c r="C8" s="65"/>
    </row>
    <row r="9" spans="1:3" x14ac:dyDescent="0.2">
      <c r="A9" s="5" t="s">
        <v>117</v>
      </c>
      <c r="B9" s="102">
        <f>'MH Measure Summary'!S8</f>
        <v>0.39600000000000002</v>
      </c>
      <c r="C9" s="65"/>
    </row>
    <row r="10" spans="1:3" x14ac:dyDescent="0.2">
      <c r="A10" s="5" t="s">
        <v>194</v>
      </c>
      <c r="B10" s="102">
        <f>'MH Measure Summary'!S9</f>
        <v>0.439</v>
      </c>
      <c r="C10" s="65"/>
    </row>
    <row r="11" spans="1:3" x14ac:dyDescent="0.2">
      <c r="A11" s="5" t="s">
        <v>118</v>
      </c>
      <c r="B11" s="102">
        <f>'MH Measure Summary'!S10</f>
        <v>0.56599999999999995</v>
      </c>
      <c r="C11" s="65"/>
    </row>
    <row r="12" spans="1:3" x14ac:dyDescent="0.2">
      <c r="A12" s="5" t="s">
        <v>119</v>
      </c>
      <c r="B12" s="102">
        <f>'MH Measure Summary'!S11</f>
        <v>0.41399999999999998</v>
      </c>
      <c r="C12" s="65"/>
    </row>
    <row r="13" spans="1:3" x14ac:dyDescent="0.2">
      <c r="A13" s="5" t="s">
        <v>120</v>
      </c>
      <c r="B13" s="102">
        <f>'MH Measure Summary'!S12</f>
        <v>0.60499999999999998</v>
      </c>
      <c r="C13" s="65"/>
    </row>
    <row r="14" spans="1:3" x14ac:dyDescent="0.2">
      <c r="A14" s="5" t="s">
        <v>121</v>
      </c>
      <c r="B14" s="102">
        <f>'MH Measure Summary'!S13</f>
        <v>0.48</v>
      </c>
      <c r="C14" s="65"/>
    </row>
    <row r="15" spans="1:3" x14ac:dyDescent="0.2">
      <c r="A15" s="5" t="s">
        <v>122</v>
      </c>
      <c r="B15" s="102">
        <f>'MH Measure Summary'!S14</f>
        <v>0.55100000000000005</v>
      </c>
      <c r="C15" s="65"/>
    </row>
    <row r="16" spans="1:3" x14ac:dyDescent="0.2">
      <c r="A16" s="5" t="s">
        <v>123</v>
      </c>
      <c r="B16" s="102">
        <f>'MH Measure Summary'!S15</f>
        <v>0.40500000000000003</v>
      </c>
      <c r="C16" s="65"/>
    </row>
    <row r="17" spans="1:3" x14ac:dyDescent="0.2">
      <c r="A17" s="5" t="s">
        <v>124</v>
      </c>
      <c r="B17" s="102">
        <f>'MH Measure Summary'!S16</f>
        <v>0.48099999999999998</v>
      </c>
      <c r="C17" s="65"/>
    </row>
    <row r="18" spans="1:3" x14ac:dyDescent="0.2">
      <c r="A18" s="5" t="s">
        <v>125</v>
      </c>
      <c r="B18" s="102">
        <f>'MH Measure Summary'!S17</f>
        <v>0.374</v>
      </c>
      <c r="C18" s="65"/>
    </row>
    <row r="19" spans="1:3" x14ac:dyDescent="0.2">
      <c r="A19" s="5" t="s">
        <v>126</v>
      </c>
      <c r="B19" s="102">
        <f>'MH Measure Summary'!S18</f>
        <v>0.61699999999999999</v>
      </c>
      <c r="C19" s="65"/>
    </row>
    <row r="20" spans="1:3" x14ac:dyDescent="0.2">
      <c r="A20" s="5" t="s">
        <v>127</v>
      </c>
      <c r="B20" s="102">
        <f>'MH Measure Summary'!S19</f>
        <v>0.65</v>
      </c>
      <c r="C20" s="65"/>
    </row>
    <row r="21" spans="1:3" x14ac:dyDescent="0.2">
      <c r="A21" s="5" t="s">
        <v>128</v>
      </c>
      <c r="B21" s="102">
        <f>'MH Measure Summary'!S20</f>
        <v>0.35199999999999998</v>
      </c>
      <c r="C21" s="65"/>
    </row>
    <row r="22" spans="1:3" x14ac:dyDescent="0.2">
      <c r="A22" s="5" t="s">
        <v>129</v>
      </c>
      <c r="B22" s="102">
        <f>'MH Measure Summary'!S21</f>
        <v>0.432</v>
      </c>
      <c r="C22" s="65"/>
    </row>
    <row r="23" spans="1:3" x14ac:dyDescent="0.2">
      <c r="A23" s="5" t="s">
        <v>130</v>
      </c>
      <c r="B23" s="102">
        <f>'MH Measure Summary'!S22</f>
        <v>0.41799999999999998</v>
      </c>
      <c r="C23" s="65"/>
    </row>
    <row r="24" spans="1:3" x14ac:dyDescent="0.2">
      <c r="A24" s="5" t="s">
        <v>131</v>
      </c>
      <c r="B24" s="102">
        <f>'MH Measure Summary'!S23</f>
        <v>0.51200000000000001</v>
      </c>
      <c r="C24" s="65"/>
    </row>
    <row r="25" spans="1:3" x14ac:dyDescent="0.2">
      <c r="A25" s="5" t="s">
        <v>132</v>
      </c>
      <c r="B25" s="102">
        <f>'MH Measure Summary'!S24</f>
        <v>0.38400000000000001</v>
      </c>
      <c r="C25" s="65"/>
    </row>
    <row r="26" spans="1:3" x14ac:dyDescent="0.2">
      <c r="A26" s="5" t="s">
        <v>133</v>
      </c>
      <c r="B26" s="102">
        <f>'MH Measure Summary'!S25</f>
        <v>0.47799999999999998</v>
      </c>
      <c r="C26" s="65"/>
    </row>
    <row r="27" spans="1:3" x14ac:dyDescent="0.2">
      <c r="A27" s="5" t="s">
        <v>134</v>
      </c>
      <c r="B27" s="102">
        <f>'MH Measure Summary'!S26</f>
        <v>0.43099999999999999</v>
      </c>
      <c r="C27" s="65"/>
    </row>
    <row r="28" spans="1:3" x14ac:dyDescent="0.2">
      <c r="A28" s="5" t="s">
        <v>135</v>
      </c>
      <c r="B28" s="102">
        <f>'MH Measure Summary'!S27</f>
        <v>0.432</v>
      </c>
      <c r="C28" s="65"/>
    </row>
    <row r="29" spans="1:3" x14ac:dyDescent="0.2">
      <c r="A29" s="5" t="s">
        <v>136</v>
      </c>
      <c r="B29" s="102">
        <f>'MH Measure Summary'!S28</f>
        <v>0.48899999999999999</v>
      </c>
      <c r="C29" s="65"/>
    </row>
    <row r="30" spans="1:3" x14ac:dyDescent="0.2">
      <c r="A30" s="5" t="s">
        <v>137</v>
      </c>
      <c r="B30" s="102">
        <f>'MH Measure Summary'!S29</f>
        <v>0.41099999999999998</v>
      </c>
      <c r="C30" s="65"/>
    </row>
    <row r="31" spans="1:3" x14ac:dyDescent="0.2">
      <c r="A31" s="5" t="s">
        <v>138</v>
      </c>
      <c r="B31" s="102">
        <f>'MH Measure Summary'!S30</f>
        <v>0.66700000000000004</v>
      </c>
      <c r="C31" s="65"/>
    </row>
    <row r="32" spans="1:3" x14ac:dyDescent="0.2">
      <c r="A32" s="5" t="s">
        <v>195</v>
      </c>
      <c r="B32" s="102">
        <f>'MH Measure Summary'!S31</f>
        <v>0.52</v>
      </c>
      <c r="C32" s="65"/>
    </row>
    <row r="33" spans="1:3" x14ac:dyDescent="0.2">
      <c r="A33" s="5" t="s">
        <v>139</v>
      </c>
      <c r="B33" s="102">
        <f>'MH Measure Summary'!S32</f>
        <v>0.48699999999999999</v>
      </c>
      <c r="C33" s="65"/>
    </row>
    <row r="34" spans="1:3" x14ac:dyDescent="0.2">
      <c r="A34" s="5" t="s">
        <v>175</v>
      </c>
      <c r="B34" s="102">
        <f>'MH Measure Summary'!S33</f>
        <v>0.254</v>
      </c>
      <c r="C34" s="65"/>
    </row>
    <row r="35" spans="1:3" x14ac:dyDescent="0.2">
      <c r="A35" s="5" t="s">
        <v>140</v>
      </c>
      <c r="B35" s="102">
        <f>'MH Measure Summary'!S34</f>
        <v>0.65400000000000003</v>
      </c>
      <c r="C35" s="65"/>
    </row>
    <row r="36" spans="1:3" x14ac:dyDescent="0.2">
      <c r="A36" s="5" t="s">
        <v>141</v>
      </c>
      <c r="B36" s="102">
        <f>'MH Measure Summary'!S35</f>
        <v>0.502</v>
      </c>
      <c r="C36" s="65"/>
    </row>
    <row r="37" spans="1:3" x14ac:dyDescent="0.2">
      <c r="A37" s="5" t="s">
        <v>142</v>
      </c>
      <c r="B37" s="102">
        <f>'MH Measure Summary'!S36</f>
        <v>0.61699999999999999</v>
      </c>
      <c r="C37" s="65"/>
    </row>
    <row r="38" spans="1:3" x14ac:dyDescent="0.2">
      <c r="A38" s="5" t="s">
        <v>143</v>
      </c>
      <c r="B38" s="102">
        <f>'MH Measure Summary'!S37</f>
        <v>0.49299999999999999</v>
      </c>
      <c r="C38" s="65"/>
    </row>
    <row r="39" spans="1:3" x14ac:dyDescent="0.2">
      <c r="A39" s="5" t="s">
        <v>144</v>
      </c>
      <c r="B39" s="102">
        <f>'MH Measure Summary'!S38</f>
        <v>0.55700000000000005</v>
      </c>
      <c r="C39" s="65"/>
    </row>
    <row r="40" spans="1:3" x14ac:dyDescent="0.2">
      <c r="A40" s="5" t="s">
        <v>145</v>
      </c>
      <c r="B40" s="102">
        <f>'MH Measure Summary'!S39</f>
        <v>0.41499999999999998</v>
      </c>
      <c r="C40" s="65"/>
    </row>
    <row r="41" spans="1:3" x14ac:dyDescent="0.2">
      <c r="A41" s="5" t="s">
        <v>146</v>
      </c>
      <c r="B41" s="102">
        <f>'MH Measure Summary'!S40</f>
        <v>0.46100000000000002</v>
      </c>
      <c r="C41" s="65"/>
    </row>
    <row r="42" spans="1:3" x14ac:dyDescent="0.2">
      <c r="C42" s="65"/>
    </row>
    <row r="43" spans="1:3" x14ac:dyDescent="0.2">
      <c r="C43" s="59"/>
    </row>
  </sheetData>
  <sortState xmlns:xlrd2="http://schemas.microsoft.com/office/spreadsheetml/2017/richdata2" ref="A3:C43">
    <sortCondition ref="C3:C43"/>
  </sortState>
  <mergeCells count="1">
    <mergeCell ref="A1:B1"/>
  </mergeCells>
  <pageMargins left="0.78431372549019618" right="0.78431372549019618" top="0.98039215686274517" bottom="0.98039215686274517" header="0.50980392156862753" footer="0.50980392156862753"/>
  <pageSetup paperSize="0" orientation="landscape"/>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B41"/>
  <sheetViews>
    <sheetView workbookViewId="0">
      <selection sqref="A1:B1"/>
    </sheetView>
  </sheetViews>
  <sheetFormatPr defaultRowHeight="12.75" x14ac:dyDescent="0.2"/>
  <cols>
    <col min="1" max="1" width="49.42578125" bestFit="1" customWidth="1"/>
    <col min="2" max="2" width="16.85546875" bestFit="1" customWidth="1"/>
  </cols>
  <sheetData>
    <row r="1" spans="1:2" ht="15.75" customHeight="1" x14ac:dyDescent="0.2">
      <c r="A1" s="159" t="s">
        <v>158</v>
      </c>
      <c r="B1" s="160"/>
    </row>
    <row r="2" spans="1:2" x14ac:dyDescent="0.2">
      <c r="A2" s="66" t="s">
        <v>0</v>
      </c>
      <c r="B2" s="66" t="s">
        <v>303</v>
      </c>
    </row>
    <row r="3" spans="1:2" x14ac:dyDescent="0.2">
      <c r="A3" s="5" t="s">
        <v>111</v>
      </c>
      <c r="B3" s="101">
        <f>'MH Measure Summary'!T2</f>
        <v>0.75785953177257503</v>
      </c>
    </row>
    <row r="4" spans="1:2" x14ac:dyDescent="0.2">
      <c r="A4" s="5" t="s">
        <v>112</v>
      </c>
      <c r="B4" s="101">
        <f>'MH Measure Summary'!T3</f>
        <v>0.71707670043415295</v>
      </c>
    </row>
    <row r="5" spans="1:2" x14ac:dyDescent="0.2">
      <c r="A5" s="5" t="s">
        <v>113</v>
      </c>
      <c r="B5" s="101">
        <f>'MH Measure Summary'!T4</f>
        <v>0.74501108647450098</v>
      </c>
    </row>
    <row r="6" spans="1:2" x14ac:dyDescent="0.2">
      <c r="A6" s="5" t="s">
        <v>114</v>
      </c>
      <c r="B6" s="104" t="str">
        <f>'MH Measure Summary'!T5</f>
        <v>64.2%-Goal Not Met</v>
      </c>
    </row>
    <row r="7" spans="1:2" x14ac:dyDescent="0.2">
      <c r="A7" s="5" t="s">
        <v>115</v>
      </c>
      <c r="B7" s="104" t="str">
        <f>'MH Measure Summary'!T6</f>
        <v>57.2%-Goal Not Met</v>
      </c>
    </row>
    <row r="8" spans="1:2" x14ac:dyDescent="0.2">
      <c r="A8" s="5" t="s">
        <v>116</v>
      </c>
      <c r="B8" s="101">
        <f>'MH Measure Summary'!T7</f>
        <v>0.72524531668153402</v>
      </c>
    </row>
    <row r="9" spans="1:2" x14ac:dyDescent="0.2">
      <c r="A9" s="5" t="s">
        <v>117</v>
      </c>
      <c r="B9" s="104" t="str">
        <f>'MH Measure Summary'!T8</f>
        <v>52.8%-Goal Not Met</v>
      </c>
    </row>
    <row r="10" spans="1:2" x14ac:dyDescent="0.2">
      <c r="A10" s="5" t="s">
        <v>194</v>
      </c>
      <c r="B10" s="104" t="str">
        <f>'MH Measure Summary'!T9</f>
        <v>48.9%-Goal Not Met</v>
      </c>
    </row>
    <row r="11" spans="1:2" x14ac:dyDescent="0.2">
      <c r="A11" s="5" t="s">
        <v>118</v>
      </c>
      <c r="B11" s="104" t="str">
        <f>'MH Measure Summary'!T10</f>
        <v>56.2%-Goal Not Met</v>
      </c>
    </row>
    <row r="12" spans="1:2" x14ac:dyDescent="0.2">
      <c r="A12" s="5" t="s">
        <v>119</v>
      </c>
      <c r="B12" s="101">
        <f>'MH Measure Summary'!T11</f>
        <v>0.74302030456852797</v>
      </c>
    </row>
    <row r="13" spans="1:2" x14ac:dyDescent="0.2">
      <c r="A13" s="5" t="s">
        <v>120</v>
      </c>
      <c r="B13" s="101">
        <f>'MH Measure Summary'!T12</f>
        <v>0.74363992172211402</v>
      </c>
    </row>
    <row r="14" spans="1:2" x14ac:dyDescent="0.2">
      <c r="A14" s="5" t="s">
        <v>121</v>
      </c>
      <c r="B14" s="101">
        <f>'MH Measure Summary'!T13</f>
        <v>0.75083037452754597</v>
      </c>
    </row>
    <row r="15" spans="1:2" x14ac:dyDescent="0.2">
      <c r="A15" s="5" t="s">
        <v>122</v>
      </c>
      <c r="B15" s="101">
        <f>'MH Measure Summary'!T14</f>
        <v>0.78493905493404603</v>
      </c>
    </row>
    <row r="16" spans="1:2" x14ac:dyDescent="0.2">
      <c r="A16" s="5" t="s">
        <v>123</v>
      </c>
      <c r="B16" s="101">
        <f>'MH Measure Summary'!T15</f>
        <v>0.73509286412512198</v>
      </c>
    </row>
    <row r="17" spans="1:2" x14ac:dyDescent="0.2">
      <c r="A17" s="5" t="s">
        <v>124</v>
      </c>
      <c r="B17" s="104" t="str">
        <f>'MH Measure Summary'!T16</f>
        <v>59.5%-Goal Not Met</v>
      </c>
    </row>
    <row r="18" spans="1:2" x14ac:dyDescent="0.2">
      <c r="A18" s="5" t="s">
        <v>125</v>
      </c>
      <c r="B18" s="101">
        <f>'MH Measure Summary'!T17</f>
        <v>0.91869918699187003</v>
      </c>
    </row>
    <row r="19" spans="1:2" x14ac:dyDescent="0.2">
      <c r="A19" s="5" t="s">
        <v>126</v>
      </c>
      <c r="B19" s="101">
        <f>'MH Measure Summary'!T18</f>
        <v>0.79651162790697705</v>
      </c>
    </row>
    <row r="20" spans="1:2" x14ac:dyDescent="0.2">
      <c r="A20" s="5" t="s">
        <v>127</v>
      </c>
      <c r="B20" s="104" t="str">
        <f>'MH Measure Summary'!T19</f>
        <v>44.6%-Goal Not Met</v>
      </c>
    </row>
    <row r="21" spans="1:2" x14ac:dyDescent="0.2">
      <c r="A21" s="5" t="s">
        <v>128</v>
      </c>
      <c r="B21" s="104" t="str">
        <f>'MH Measure Summary'!T20</f>
        <v>64.6%-Goal Not Met</v>
      </c>
    </row>
    <row r="22" spans="1:2" x14ac:dyDescent="0.2">
      <c r="A22" s="5" t="s">
        <v>129</v>
      </c>
      <c r="B22" s="101">
        <f>'MH Measure Summary'!T21</f>
        <v>0.73345935727788303</v>
      </c>
    </row>
    <row r="23" spans="1:2" x14ac:dyDescent="0.2">
      <c r="A23" s="5" t="s">
        <v>130</v>
      </c>
      <c r="B23" s="104" t="str">
        <f>'MH Measure Summary'!T22</f>
        <v>58.5%-Goal Not Met</v>
      </c>
    </row>
    <row r="24" spans="1:2" x14ac:dyDescent="0.2">
      <c r="A24" s="5" t="s">
        <v>131</v>
      </c>
      <c r="B24" s="104" t="str">
        <f>'MH Measure Summary'!T23</f>
        <v>63.3%-Goal Not Met</v>
      </c>
    </row>
    <row r="25" spans="1:2" x14ac:dyDescent="0.2">
      <c r="A25" s="5" t="s">
        <v>132</v>
      </c>
      <c r="B25" s="104" t="str">
        <f>'MH Measure Summary'!T24</f>
        <v>63.0%-Goal Not Met</v>
      </c>
    </row>
    <row r="26" spans="1:2" x14ac:dyDescent="0.2">
      <c r="A26" s="5" t="s">
        <v>133</v>
      </c>
      <c r="B26" s="101">
        <f>'MH Measure Summary'!T25</f>
        <v>0.73662790697674396</v>
      </c>
    </row>
    <row r="27" spans="1:2" x14ac:dyDescent="0.2">
      <c r="A27" s="5" t="s">
        <v>134</v>
      </c>
      <c r="B27" s="101">
        <f>'MH Measure Summary'!T26</f>
        <v>0.73151107053184194</v>
      </c>
    </row>
    <row r="28" spans="1:2" x14ac:dyDescent="0.2">
      <c r="A28" s="5" t="s">
        <v>135</v>
      </c>
      <c r="B28" s="101">
        <f>'MH Measure Summary'!T27</f>
        <v>0.70995670995671001</v>
      </c>
    </row>
    <row r="29" spans="1:2" x14ac:dyDescent="0.2">
      <c r="A29" s="5" t="s">
        <v>136</v>
      </c>
      <c r="B29" s="101">
        <f>'MH Measure Summary'!T28</f>
        <v>0.77708071936428302</v>
      </c>
    </row>
    <row r="30" spans="1:2" x14ac:dyDescent="0.2">
      <c r="A30" s="5" t="s">
        <v>137</v>
      </c>
      <c r="B30" s="101">
        <f>'MH Measure Summary'!T29</f>
        <v>0.67424388364476995</v>
      </c>
    </row>
    <row r="31" spans="1:2" x14ac:dyDescent="0.2">
      <c r="A31" s="5" t="s">
        <v>138</v>
      </c>
      <c r="B31" s="104" t="str">
        <f>'MH Measure Summary'!T30</f>
        <v>50.1%-Goal Not Met</v>
      </c>
    </row>
    <row r="32" spans="1:2" x14ac:dyDescent="0.2">
      <c r="A32" s="5" t="s">
        <v>195</v>
      </c>
      <c r="B32" s="101">
        <f>'MH Measure Summary'!T31</f>
        <v>0.74161490683229803</v>
      </c>
    </row>
    <row r="33" spans="1:2" x14ac:dyDescent="0.2">
      <c r="A33" s="5" t="s">
        <v>139</v>
      </c>
      <c r="B33" s="104" t="str">
        <f>'MH Measure Summary'!T32</f>
        <v>61.3%-Goal Not Met</v>
      </c>
    </row>
    <row r="34" spans="1:2" x14ac:dyDescent="0.2">
      <c r="A34" s="5" t="s">
        <v>175</v>
      </c>
      <c r="B34" s="104" t="str">
        <f>'MH Measure Summary'!T33</f>
        <v>50.50%-Goal Not Met</v>
      </c>
    </row>
    <row r="35" spans="1:2" x14ac:dyDescent="0.2">
      <c r="A35" s="5" t="s">
        <v>140</v>
      </c>
      <c r="B35" s="101">
        <f>'MH Measure Summary'!T34</f>
        <v>0.66534541336353303</v>
      </c>
    </row>
    <row r="36" spans="1:2" x14ac:dyDescent="0.2">
      <c r="A36" s="5" t="s">
        <v>141</v>
      </c>
      <c r="B36" s="101">
        <f>'MH Measure Summary'!T35</f>
        <v>0.66425992779783405</v>
      </c>
    </row>
    <row r="37" spans="1:2" x14ac:dyDescent="0.2">
      <c r="A37" s="5" t="s">
        <v>142</v>
      </c>
      <c r="B37" s="104" t="str">
        <f>'MH Measure Summary'!T36</f>
        <v>63.8%-Goal Not Met</v>
      </c>
    </row>
    <row r="38" spans="1:2" x14ac:dyDescent="0.2">
      <c r="A38" s="5" t="s">
        <v>143</v>
      </c>
      <c r="B38" s="104" t="str">
        <f>'MH Measure Summary'!T37</f>
        <v>54.2%-Goal Not Met</v>
      </c>
    </row>
    <row r="39" spans="1:2" x14ac:dyDescent="0.2">
      <c r="A39" s="5" t="s">
        <v>144</v>
      </c>
      <c r="B39" s="101">
        <f>'MH Measure Summary'!T38</f>
        <v>0.65686274509803899</v>
      </c>
    </row>
    <row r="40" spans="1:2" x14ac:dyDescent="0.2">
      <c r="A40" s="5" t="s">
        <v>145</v>
      </c>
      <c r="B40" s="104" t="str">
        <f>'MH Measure Summary'!T39</f>
        <v>59.1%-Goal Not Met</v>
      </c>
    </row>
    <row r="41" spans="1:2" x14ac:dyDescent="0.2">
      <c r="A41" s="5" t="s">
        <v>146</v>
      </c>
      <c r="B41" s="101">
        <f>'MH Measure Summary'!T40</f>
        <v>0.84482454593546097</v>
      </c>
    </row>
  </sheetData>
  <mergeCells count="1">
    <mergeCell ref="A1:B1"/>
  </mergeCells>
  <pageMargins left="0.78431372549019618" right="0.78431372549019618" top="0.98039215686274517" bottom="0.98039215686274517" header="0.50980392156862753" footer="0.50980392156862753"/>
  <pageSetup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sheetPr>
  <dimension ref="A1:B41"/>
  <sheetViews>
    <sheetView workbookViewId="0">
      <selection sqref="A1:B1"/>
    </sheetView>
  </sheetViews>
  <sheetFormatPr defaultRowHeight="12.75" x14ac:dyDescent="0.2"/>
  <cols>
    <col min="1" max="1" width="49.42578125" bestFit="1" customWidth="1"/>
    <col min="2" max="2" width="16" bestFit="1" customWidth="1"/>
  </cols>
  <sheetData>
    <row r="1" spans="1:2" ht="15.75" customHeight="1" x14ac:dyDescent="0.2">
      <c r="A1" s="159" t="s">
        <v>200</v>
      </c>
      <c r="B1" s="160"/>
    </row>
    <row r="2" spans="1:2" x14ac:dyDescent="0.2">
      <c r="A2" s="66" t="s">
        <v>0</v>
      </c>
      <c r="B2" s="66" t="s">
        <v>303</v>
      </c>
    </row>
    <row r="3" spans="1:2" x14ac:dyDescent="0.2">
      <c r="A3" s="5" t="s">
        <v>111</v>
      </c>
      <c r="B3" s="102">
        <f>'MH Measure Summary'!U2</f>
        <v>0.81299999999999994</v>
      </c>
    </row>
    <row r="4" spans="1:2" x14ac:dyDescent="0.2">
      <c r="A4" s="5" t="s">
        <v>112</v>
      </c>
      <c r="B4" s="102">
        <f>'MH Measure Summary'!U3</f>
        <v>0.67400000000000004</v>
      </c>
    </row>
    <row r="5" spans="1:2" x14ac:dyDescent="0.2">
      <c r="A5" s="5" t="s">
        <v>113</v>
      </c>
      <c r="B5" s="102">
        <f>'MH Measure Summary'!U4</f>
        <v>0.73399999999999999</v>
      </c>
    </row>
    <row r="6" spans="1:2" x14ac:dyDescent="0.2">
      <c r="A6" s="5" t="s">
        <v>114</v>
      </c>
      <c r="B6" s="102">
        <f>'MH Measure Summary'!U5</f>
        <v>0.72499999999999998</v>
      </c>
    </row>
    <row r="7" spans="1:2" x14ac:dyDescent="0.2">
      <c r="A7" s="5" t="s">
        <v>115</v>
      </c>
      <c r="B7" s="102">
        <f>'MH Measure Summary'!U6</f>
        <v>0.70599999999999996</v>
      </c>
    </row>
    <row r="8" spans="1:2" x14ac:dyDescent="0.2">
      <c r="A8" s="5" t="s">
        <v>116</v>
      </c>
      <c r="B8" s="102">
        <f>'MH Measure Summary'!U7</f>
        <v>0.73899999999999999</v>
      </c>
    </row>
    <row r="9" spans="1:2" x14ac:dyDescent="0.2">
      <c r="A9" s="5" t="s">
        <v>117</v>
      </c>
      <c r="B9" s="102">
        <f>'MH Measure Summary'!U8</f>
        <v>0.89200000000000002</v>
      </c>
    </row>
    <row r="10" spans="1:2" x14ac:dyDescent="0.2">
      <c r="A10" s="5" t="s">
        <v>194</v>
      </c>
      <c r="B10" s="102">
        <f>'MH Measure Summary'!U9</f>
        <v>0.81499999999999995</v>
      </c>
    </row>
    <row r="11" spans="1:2" x14ac:dyDescent="0.2">
      <c r="A11" s="5" t="s">
        <v>118</v>
      </c>
      <c r="B11" s="102">
        <f>'MH Measure Summary'!U10</f>
        <v>0.66400000000000003</v>
      </c>
    </row>
    <row r="12" spans="1:2" x14ac:dyDescent="0.2">
      <c r="A12" s="5" t="s">
        <v>119</v>
      </c>
      <c r="B12" s="102">
        <f>'MH Measure Summary'!U11</f>
        <v>0.74099999999999999</v>
      </c>
    </row>
    <row r="13" spans="1:2" x14ac:dyDescent="0.2">
      <c r="A13" s="5" t="s">
        <v>120</v>
      </c>
      <c r="B13" s="102">
        <f>'MH Measure Summary'!U12</f>
        <v>0.77700000000000002</v>
      </c>
    </row>
    <row r="14" spans="1:2" x14ac:dyDescent="0.2">
      <c r="A14" s="5" t="s">
        <v>121</v>
      </c>
      <c r="B14" s="102">
        <f>'MH Measure Summary'!U13</f>
        <v>0.71799999999999997</v>
      </c>
    </row>
    <row r="15" spans="1:2" x14ac:dyDescent="0.2">
      <c r="A15" s="5" t="s">
        <v>122</v>
      </c>
      <c r="B15" s="103" t="str">
        <f>'MH Measure Summary'!U14</f>
        <v>59.2%-Goal Not Met</v>
      </c>
    </row>
    <row r="16" spans="1:2" x14ac:dyDescent="0.2">
      <c r="A16" s="5" t="s">
        <v>123</v>
      </c>
      <c r="B16" s="102">
        <f>'MH Measure Summary'!U15</f>
        <v>0.72199999999999998</v>
      </c>
    </row>
    <row r="17" spans="1:2" x14ac:dyDescent="0.2">
      <c r="A17" s="5" t="s">
        <v>124</v>
      </c>
      <c r="B17" s="102">
        <f>'MH Measure Summary'!U16</f>
        <v>0.66400000000000003</v>
      </c>
    </row>
    <row r="18" spans="1:2" x14ac:dyDescent="0.2">
      <c r="A18" s="5" t="s">
        <v>125</v>
      </c>
      <c r="B18" s="102">
        <f>'MH Measure Summary'!U17</f>
        <v>0.82599999999999996</v>
      </c>
    </row>
    <row r="19" spans="1:2" x14ac:dyDescent="0.2">
      <c r="A19" s="5" t="s">
        <v>126</v>
      </c>
      <c r="B19" s="102">
        <f>'MH Measure Summary'!U18</f>
        <v>0.78900000000000003</v>
      </c>
    </row>
    <row r="20" spans="1:2" x14ac:dyDescent="0.2">
      <c r="A20" s="5" t="s">
        <v>127</v>
      </c>
      <c r="B20" s="102">
        <f>'MH Measure Summary'!U19</f>
        <v>0.82199999999999995</v>
      </c>
    </row>
    <row r="21" spans="1:2" x14ac:dyDescent="0.2">
      <c r="A21" s="5" t="s">
        <v>128</v>
      </c>
      <c r="B21" s="103" t="str">
        <f>'MH Measure Summary'!U20</f>
        <v>57.1%-Goal Not Met</v>
      </c>
    </row>
    <row r="22" spans="1:2" x14ac:dyDescent="0.2">
      <c r="A22" s="5" t="s">
        <v>129</v>
      </c>
      <c r="B22" s="102">
        <f>'MH Measure Summary'!U21</f>
        <v>0.67500000000000004</v>
      </c>
    </row>
    <row r="23" spans="1:2" x14ac:dyDescent="0.2">
      <c r="A23" s="5" t="s">
        <v>130</v>
      </c>
      <c r="B23" s="102">
        <f>'MH Measure Summary'!U22</f>
        <v>0.83499999999999996</v>
      </c>
    </row>
    <row r="24" spans="1:2" x14ac:dyDescent="0.2">
      <c r="A24" s="5" t="s">
        <v>131</v>
      </c>
      <c r="B24" s="102">
        <f>'MH Measure Summary'!U23</f>
        <v>0.81100000000000005</v>
      </c>
    </row>
    <row r="25" spans="1:2" x14ac:dyDescent="0.2">
      <c r="A25" s="5" t="s">
        <v>132</v>
      </c>
      <c r="B25" s="103" t="str">
        <f>'MH Measure Summary'!U24</f>
        <v>46.1%-Goal Not Met</v>
      </c>
    </row>
    <row r="26" spans="1:2" x14ac:dyDescent="0.2">
      <c r="A26" s="5" t="s">
        <v>133</v>
      </c>
      <c r="B26" s="102">
        <f>'MH Measure Summary'!U25</f>
        <v>0.73499999999999999</v>
      </c>
    </row>
    <row r="27" spans="1:2" x14ac:dyDescent="0.2">
      <c r="A27" s="5" t="s">
        <v>134</v>
      </c>
      <c r="B27" s="102">
        <f>'MH Measure Summary'!U26</f>
        <v>0.77</v>
      </c>
    </row>
    <row r="28" spans="1:2" x14ac:dyDescent="0.2">
      <c r="A28" s="5" t="s">
        <v>135</v>
      </c>
      <c r="B28" s="102">
        <f>'MH Measure Summary'!U27</f>
        <v>0.78400000000000003</v>
      </c>
    </row>
    <row r="29" spans="1:2" x14ac:dyDescent="0.2">
      <c r="A29" s="5" t="s">
        <v>136</v>
      </c>
      <c r="B29" s="102">
        <f>'MH Measure Summary'!U28</f>
        <v>0.753</v>
      </c>
    </row>
    <row r="30" spans="1:2" x14ac:dyDescent="0.2">
      <c r="A30" s="5" t="s">
        <v>137</v>
      </c>
      <c r="B30" s="102">
        <f>'MH Measure Summary'!U29</f>
        <v>0.70499999999999996</v>
      </c>
    </row>
    <row r="31" spans="1:2" x14ac:dyDescent="0.2">
      <c r="A31" s="5" t="s">
        <v>138</v>
      </c>
      <c r="B31" s="102">
        <f>'MH Measure Summary'!U30</f>
        <v>0.76200000000000001</v>
      </c>
    </row>
    <row r="32" spans="1:2" x14ac:dyDescent="0.2">
      <c r="A32" s="5" t="s">
        <v>195</v>
      </c>
      <c r="B32" s="102">
        <f>'MH Measure Summary'!U31</f>
        <v>0.84899999999999998</v>
      </c>
    </row>
    <row r="33" spans="1:2" x14ac:dyDescent="0.2">
      <c r="A33" s="5" t="s">
        <v>139</v>
      </c>
      <c r="B33" s="102">
        <f>'MH Measure Summary'!U32</f>
        <v>0.69899999999999995</v>
      </c>
    </row>
    <row r="34" spans="1:2" x14ac:dyDescent="0.2">
      <c r="A34" s="5" t="s">
        <v>175</v>
      </c>
      <c r="B34" s="102">
        <f>'MH Measure Summary'!U33</f>
        <v>0.81</v>
      </c>
    </row>
    <row r="35" spans="1:2" x14ac:dyDescent="0.2">
      <c r="A35" s="5" t="s">
        <v>140</v>
      </c>
      <c r="B35" s="102">
        <f>'MH Measure Summary'!U34</f>
        <v>0.81399999999999995</v>
      </c>
    </row>
    <row r="36" spans="1:2" x14ac:dyDescent="0.2">
      <c r="A36" s="5" t="s">
        <v>141</v>
      </c>
      <c r="B36" s="102">
        <f>'MH Measure Summary'!U35</f>
        <v>0.73</v>
      </c>
    </row>
    <row r="37" spans="1:2" x14ac:dyDescent="0.2">
      <c r="A37" s="5" t="s">
        <v>142</v>
      </c>
      <c r="B37" s="102">
        <f>'MH Measure Summary'!U36</f>
        <v>0.70399999999999996</v>
      </c>
    </row>
    <row r="38" spans="1:2" x14ac:dyDescent="0.2">
      <c r="A38" s="5" t="s">
        <v>143</v>
      </c>
      <c r="B38" s="102">
        <f>'MH Measure Summary'!U37</f>
        <v>0.623</v>
      </c>
    </row>
    <row r="39" spans="1:2" x14ac:dyDescent="0.2">
      <c r="A39" s="5" t="s">
        <v>144</v>
      </c>
      <c r="B39" s="102">
        <f>'MH Measure Summary'!U38</f>
        <v>0.77300000000000002</v>
      </c>
    </row>
    <row r="40" spans="1:2" x14ac:dyDescent="0.2">
      <c r="A40" s="5" t="s">
        <v>145</v>
      </c>
      <c r="B40" s="102">
        <f>'MH Measure Summary'!U39</f>
        <v>0.875</v>
      </c>
    </row>
    <row r="41" spans="1:2" x14ac:dyDescent="0.2">
      <c r="A41" s="5" t="s">
        <v>146</v>
      </c>
      <c r="B41" s="102">
        <f>'MH Measure Summary'!U40</f>
        <v>0.73699999999999999</v>
      </c>
    </row>
  </sheetData>
  <mergeCells count="1">
    <mergeCell ref="A1:B1"/>
  </mergeCells>
  <pageMargins left="0.78431372549019618" right="0.78431372549019618" top="0.98039215686274517" bottom="0.98039215686274517" header="0.50980392156862753" footer="0.50980392156862753"/>
  <pageSetup paperSize="0" orientation="landscape"/>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sheetPr>
  <dimension ref="A1:B41"/>
  <sheetViews>
    <sheetView workbookViewId="0">
      <selection sqref="A1:B1"/>
    </sheetView>
  </sheetViews>
  <sheetFormatPr defaultRowHeight="12.75" x14ac:dyDescent="0.2"/>
  <cols>
    <col min="1" max="1" width="49.42578125" bestFit="1" customWidth="1"/>
    <col min="2" max="2" width="16" bestFit="1" customWidth="1"/>
  </cols>
  <sheetData>
    <row r="1" spans="1:2" ht="15.75" customHeight="1" x14ac:dyDescent="0.2">
      <c r="A1" s="159" t="s">
        <v>201</v>
      </c>
      <c r="B1" s="160"/>
    </row>
    <row r="2" spans="1:2" x14ac:dyDescent="0.2">
      <c r="A2" s="66" t="s">
        <v>0</v>
      </c>
      <c r="B2" s="66" t="s">
        <v>303</v>
      </c>
    </row>
    <row r="3" spans="1:2" x14ac:dyDescent="0.2">
      <c r="A3" s="5" t="s">
        <v>111</v>
      </c>
      <c r="B3" s="101">
        <f>'MH Measure Summary'!V2</f>
        <v>0.76200000000000001</v>
      </c>
    </row>
    <row r="4" spans="1:2" x14ac:dyDescent="0.2">
      <c r="A4" s="5" t="s">
        <v>112</v>
      </c>
      <c r="B4" s="101">
        <f>'MH Measure Summary'!V3</f>
        <v>0.80800000000000005</v>
      </c>
    </row>
    <row r="5" spans="1:2" x14ac:dyDescent="0.2">
      <c r="A5" s="5" t="s">
        <v>113</v>
      </c>
      <c r="B5" s="101">
        <f>'MH Measure Summary'!V4</f>
        <v>0.70199999999999996</v>
      </c>
    </row>
    <row r="6" spans="1:2" x14ac:dyDescent="0.2">
      <c r="A6" s="5" t="s">
        <v>114</v>
      </c>
      <c r="B6" s="101">
        <f>'MH Measure Summary'!V5</f>
        <v>0.83799999999999997</v>
      </c>
    </row>
    <row r="7" spans="1:2" x14ac:dyDescent="0.2">
      <c r="A7" s="5" t="s">
        <v>115</v>
      </c>
      <c r="B7" s="101">
        <f>'MH Measure Summary'!V6</f>
        <v>0.82099999999999995</v>
      </c>
    </row>
    <row r="8" spans="1:2" x14ac:dyDescent="0.2">
      <c r="A8" s="5" t="s">
        <v>116</v>
      </c>
      <c r="B8" s="101">
        <f>'MH Measure Summary'!V7</f>
        <v>0.91300000000000003</v>
      </c>
    </row>
    <row r="9" spans="1:2" x14ac:dyDescent="0.2">
      <c r="A9" s="5" t="s">
        <v>117</v>
      </c>
      <c r="B9" s="101">
        <f>'MH Measure Summary'!V8</f>
        <v>0.94599999999999995</v>
      </c>
    </row>
    <row r="10" spans="1:2" x14ac:dyDescent="0.2">
      <c r="A10" s="5" t="s">
        <v>194</v>
      </c>
      <c r="B10" s="101">
        <f>'MH Measure Summary'!V9</f>
        <v>0.92700000000000005</v>
      </c>
    </row>
    <row r="11" spans="1:2" x14ac:dyDescent="0.2">
      <c r="A11" s="5" t="s">
        <v>118</v>
      </c>
      <c r="B11" s="104" t="str">
        <f>'MH Measure Summary'!V10</f>
        <v>44.5%-Goal Not Met</v>
      </c>
    </row>
    <row r="12" spans="1:2" x14ac:dyDescent="0.2">
      <c r="A12" s="5" t="s">
        <v>119</v>
      </c>
      <c r="B12" s="101">
        <f>'MH Measure Summary'!V11</f>
        <v>0.78800000000000003</v>
      </c>
    </row>
    <row r="13" spans="1:2" x14ac:dyDescent="0.2">
      <c r="A13" s="5" t="s">
        <v>120</v>
      </c>
      <c r="B13" s="101">
        <f>'MH Measure Summary'!V12</f>
        <v>0.83299999999999996</v>
      </c>
    </row>
    <row r="14" spans="1:2" x14ac:dyDescent="0.2">
      <c r="A14" s="5" t="s">
        <v>121</v>
      </c>
      <c r="B14" s="101">
        <f>'MH Measure Summary'!V13</f>
        <v>0.79800000000000004</v>
      </c>
    </row>
    <row r="15" spans="1:2" x14ac:dyDescent="0.2">
      <c r="A15" s="5" t="s">
        <v>122</v>
      </c>
      <c r="B15" s="101">
        <f>'MH Measure Summary'!V14</f>
        <v>0.69699999999999995</v>
      </c>
    </row>
    <row r="16" spans="1:2" x14ac:dyDescent="0.2">
      <c r="A16" s="5" t="s">
        <v>123</v>
      </c>
      <c r="B16" s="101">
        <f>'MH Measure Summary'!V15</f>
        <v>0.76200000000000001</v>
      </c>
    </row>
    <row r="17" spans="1:2" x14ac:dyDescent="0.2">
      <c r="A17" s="5" t="s">
        <v>124</v>
      </c>
      <c r="B17" s="101">
        <f>'MH Measure Summary'!V16</f>
        <v>0.82599999999999996</v>
      </c>
    </row>
    <row r="18" spans="1:2" x14ac:dyDescent="0.2">
      <c r="A18" s="5" t="s">
        <v>125</v>
      </c>
      <c r="B18" s="101">
        <f>'MH Measure Summary'!V17</f>
        <v>0.86</v>
      </c>
    </row>
    <row r="19" spans="1:2" x14ac:dyDescent="0.2">
      <c r="A19" s="5" t="s">
        <v>126</v>
      </c>
      <c r="B19" s="101">
        <f>'MH Measure Summary'!V18</f>
        <v>0.81100000000000005</v>
      </c>
    </row>
    <row r="20" spans="1:2" x14ac:dyDescent="0.2">
      <c r="A20" s="5" t="s">
        <v>127</v>
      </c>
      <c r="B20" s="101">
        <f>'MH Measure Summary'!V19</f>
        <v>0.86499999999999999</v>
      </c>
    </row>
    <row r="21" spans="1:2" x14ac:dyDescent="0.2">
      <c r="A21" s="5" t="s">
        <v>128</v>
      </c>
      <c r="B21" s="101">
        <f>'MH Measure Summary'!V20</f>
        <v>0.78</v>
      </c>
    </row>
    <row r="22" spans="1:2" x14ac:dyDescent="0.2">
      <c r="A22" s="5" t="s">
        <v>129</v>
      </c>
      <c r="B22" s="104" t="str">
        <f>'MH Measure Summary'!V21</f>
        <v>64.5%-Goal Not Met</v>
      </c>
    </row>
    <row r="23" spans="1:2" x14ac:dyDescent="0.2">
      <c r="A23" s="5" t="s">
        <v>130</v>
      </c>
      <c r="B23" s="101">
        <f>'MH Measure Summary'!V22</f>
        <v>0.82</v>
      </c>
    </row>
    <row r="24" spans="1:2" x14ac:dyDescent="0.2">
      <c r="A24" s="5" t="s">
        <v>131</v>
      </c>
      <c r="B24" s="101">
        <f>'MH Measure Summary'!V23</f>
        <v>0.79100000000000004</v>
      </c>
    </row>
    <row r="25" spans="1:2" x14ac:dyDescent="0.2">
      <c r="A25" s="5" t="s">
        <v>132</v>
      </c>
      <c r="B25" s="104" t="str">
        <f>'MH Measure Summary'!V24</f>
        <v>61%-Goal Not Met</v>
      </c>
    </row>
    <row r="26" spans="1:2" x14ac:dyDescent="0.2">
      <c r="A26" s="5" t="s">
        <v>133</v>
      </c>
      <c r="B26" s="101">
        <f>'MH Measure Summary'!V25</f>
        <v>0.81599999999999995</v>
      </c>
    </row>
    <row r="27" spans="1:2" x14ac:dyDescent="0.2">
      <c r="A27" s="5" t="s">
        <v>134</v>
      </c>
      <c r="B27" s="101">
        <f>'MH Measure Summary'!V26</f>
        <v>0.94</v>
      </c>
    </row>
    <row r="28" spans="1:2" x14ac:dyDescent="0.2">
      <c r="A28" s="5" t="s">
        <v>135</v>
      </c>
      <c r="B28" s="101">
        <f>'MH Measure Summary'!V27</f>
        <v>0.72499999999999998</v>
      </c>
    </row>
    <row r="29" spans="1:2" x14ac:dyDescent="0.2">
      <c r="A29" s="5" t="s">
        <v>136</v>
      </c>
      <c r="B29" s="101">
        <f>'MH Measure Summary'!V28</f>
        <v>0.78500000000000003</v>
      </c>
    </row>
    <row r="30" spans="1:2" x14ac:dyDescent="0.2">
      <c r="A30" s="5" t="s">
        <v>137</v>
      </c>
      <c r="B30" s="101">
        <f>'MH Measure Summary'!V29</f>
        <v>0.89500000000000002</v>
      </c>
    </row>
    <row r="31" spans="1:2" x14ac:dyDescent="0.2">
      <c r="A31" s="5" t="s">
        <v>138</v>
      </c>
      <c r="B31" s="101">
        <f>'MH Measure Summary'!V30</f>
        <v>0.80700000000000005</v>
      </c>
    </row>
    <row r="32" spans="1:2" x14ac:dyDescent="0.2">
      <c r="A32" s="5" t="s">
        <v>195</v>
      </c>
      <c r="B32" s="101">
        <f>'MH Measure Summary'!V31</f>
        <v>0.90100000000000002</v>
      </c>
    </row>
    <row r="33" spans="1:2" x14ac:dyDescent="0.2">
      <c r="A33" s="5" t="s">
        <v>139</v>
      </c>
      <c r="B33" s="101">
        <f>'MH Measure Summary'!V32</f>
        <v>0.751</v>
      </c>
    </row>
    <row r="34" spans="1:2" x14ac:dyDescent="0.2">
      <c r="A34" s="5" t="s">
        <v>175</v>
      </c>
      <c r="B34" s="101">
        <f>'MH Measure Summary'!V33</f>
        <v>0.88600000000000001</v>
      </c>
    </row>
    <row r="35" spans="1:2" x14ac:dyDescent="0.2">
      <c r="A35" s="5" t="s">
        <v>140</v>
      </c>
      <c r="B35" s="101">
        <f>'MH Measure Summary'!V34</f>
        <v>0.85499999999999998</v>
      </c>
    </row>
    <row r="36" spans="1:2" x14ac:dyDescent="0.2">
      <c r="A36" s="5" t="s">
        <v>141</v>
      </c>
      <c r="B36" s="101">
        <f>'MH Measure Summary'!V35</f>
        <v>0.76900000000000002</v>
      </c>
    </row>
    <row r="37" spans="1:2" x14ac:dyDescent="0.2">
      <c r="A37" s="5" t="s">
        <v>142</v>
      </c>
      <c r="B37" s="101">
        <f>'MH Measure Summary'!V36</f>
        <v>0.754</v>
      </c>
    </row>
    <row r="38" spans="1:2" x14ac:dyDescent="0.2">
      <c r="A38" s="5" t="s">
        <v>143</v>
      </c>
      <c r="B38" s="101">
        <f>'MH Measure Summary'!V37</f>
        <v>0.82199999999999995</v>
      </c>
    </row>
    <row r="39" spans="1:2" x14ac:dyDescent="0.2">
      <c r="A39" s="5" t="s">
        <v>144</v>
      </c>
      <c r="B39" s="101">
        <f>'MH Measure Summary'!V38</f>
        <v>0.84799999999999998</v>
      </c>
    </row>
    <row r="40" spans="1:2" x14ac:dyDescent="0.2">
      <c r="A40" s="5" t="s">
        <v>145</v>
      </c>
      <c r="B40" s="101">
        <f>'MH Measure Summary'!V39</f>
        <v>0.9</v>
      </c>
    </row>
    <row r="41" spans="1:2" x14ac:dyDescent="0.2">
      <c r="A41" s="5" t="s">
        <v>146</v>
      </c>
      <c r="B41" s="101">
        <f>'MH Measure Summary'!V40</f>
        <v>0.84299999999999997</v>
      </c>
    </row>
  </sheetData>
  <mergeCells count="1">
    <mergeCell ref="A1:B1"/>
  </mergeCells>
  <pageMargins left="0.78431372549019618" right="0.78431372549019618" top="0.98039215686274517" bottom="0.98039215686274517" header="0.50980392156862753" footer="0.50980392156862753"/>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6"/>
  <sheetViews>
    <sheetView workbookViewId="0">
      <selection activeCell="B36" sqref="B36"/>
    </sheetView>
  </sheetViews>
  <sheetFormatPr defaultRowHeight="12.75" x14ac:dyDescent="0.2"/>
  <cols>
    <col min="1" max="1" width="59.85546875" style="19" customWidth="1"/>
    <col min="2" max="2" width="12.28515625" customWidth="1"/>
  </cols>
  <sheetData>
    <row r="1" spans="1:40" s="3" customFormat="1" ht="90" x14ac:dyDescent="0.2">
      <c r="A1" s="2" t="s">
        <v>0</v>
      </c>
      <c r="B1" s="2" t="s">
        <v>5</v>
      </c>
      <c r="C1" s="2" t="s">
        <v>6</v>
      </c>
      <c r="D1" s="2" t="s">
        <v>7</v>
      </c>
      <c r="E1" s="2" t="s">
        <v>8</v>
      </c>
      <c r="F1" s="2" t="s">
        <v>9</v>
      </c>
      <c r="G1" s="2" t="s">
        <v>10</v>
      </c>
      <c r="H1" s="2" t="s">
        <v>11</v>
      </c>
      <c r="I1" s="2" t="s">
        <v>176</v>
      </c>
      <c r="J1" s="2" t="s">
        <v>12</v>
      </c>
      <c r="K1" s="2" t="s">
        <v>13</v>
      </c>
      <c r="L1" s="2" t="s">
        <v>14</v>
      </c>
      <c r="M1" s="2" t="s">
        <v>15</v>
      </c>
      <c r="N1" s="2" t="s">
        <v>16</v>
      </c>
      <c r="O1" s="2" t="s">
        <v>17</v>
      </c>
      <c r="P1" s="2" t="s">
        <v>18</v>
      </c>
      <c r="Q1" s="2" t="s">
        <v>19</v>
      </c>
      <c r="R1" s="2" t="s">
        <v>20</v>
      </c>
      <c r="S1" s="2" t="s">
        <v>21</v>
      </c>
      <c r="T1" s="2" t="s">
        <v>22</v>
      </c>
      <c r="U1" s="2" t="s">
        <v>23</v>
      </c>
      <c r="V1" s="2" t="s">
        <v>24</v>
      </c>
      <c r="W1" s="2" t="s">
        <v>25</v>
      </c>
      <c r="X1" s="2" t="s">
        <v>26</v>
      </c>
      <c r="Y1" s="2" t="s">
        <v>27</v>
      </c>
      <c r="Z1" s="2" t="s">
        <v>28</v>
      </c>
      <c r="AA1" s="2" t="s">
        <v>29</v>
      </c>
      <c r="AB1" s="2" t="s">
        <v>30</v>
      </c>
      <c r="AC1" s="2" t="s">
        <v>31</v>
      </c>
      <c r="AD1" s="2" t="s">
        <v>32</v>
      </c>
      <c r="AE1" s="2" t="s">
        <v>177</v>
      </c>
      <c r="AF1" s="2" t="s">
        <v>33</v>
      </c>
      <c r="AG1" s="2" t="s">
        <v>69</v>
      </c>
      <c r="AH1" s="2" t="s">
        <v>34</v>
      </c>
      <c r="AI1" s="2" t="s">
        <v>35</v>
      </c>
      <c r="AJ1" s="2" t="s">
        <v>36</v>
      </c>
      <c r="AK1" s="2" t="s">
        <v>37</v>
      </c>
      <c r="AL1" s="2" t="s">
        <v>38</v>
      </c>
      <c r="AM1" s="46" t="s">
        <v>39</v>
      </c>
      <c r="AN1" s="46" t="s">
        <v>40</v>
      </c>
    </row>
    <row r="2" spans="1:40" x14ac:dyDescent="0.2">
      <c r="A2" s="24" t="s">
        <v>1</v>
      </c>
      <c r="B2" s="36" t="str">
        <f>INDEX('B.Service Target Adult'!$B$3:$B$37,MATCH(RIGHT(B1,LEN(B1)-6),'B.Service Target Adult'!$A$3:$A$37,0))</f>
        <v xml:space="preserve">99%-Goal Not Met </v>
      </c>
      <c r="C2" s="36">
        <f>INDEX('B.Service Target Adult'!$B$3:$B$37,MATCH(RIGHT(C1,LEN(C1)-6),'B.Service Target Adult'!$A$3:$A$37,0))</f>
        <v>1.0739680887963901</v>
      </c>
      <c r="D2" s="41" t="str">
        <f>INDEX('B.Service Target Adult'!$B$3:$B$37,MATCH(RIGHT(D1,LEN(D1)-6),'B.Service Target Adult'!$A$3:$A$37,0))</f>
        <v>80%-Goal Not Met</v>
      </c>
      <c r="E2" s="36">
        <f>INDEX('B.Service Target Adult'!$B$3:$B$37,MATCH(RIGHT(E1,LEN(E1)-6),'B.Service Target Adult'!$A$3:$A$37,0))</f>
        <v>1.0757575757575799</v>
      </c>
      <c r="F2" s="36">
        <f>INDEX('B.Service Target Adult'!$B$3:$B$37,MATCH(RIGHT(F1,LEN(F1)-6),'B.Service Target Adult'!$A$3:$A$37,0))</f>
        <v>1.0531173294059899</v>
      </c>
      <c r="G2" s="36" t="str">
        <f>INDEX('B.Service Target Adult'!$B$3:$B$37,MATCH(RIGHT(G1,LEN(G1)-6),'B.Service Target Adult'!$A$3:$A$37,0))</f>
        <v>97%-Goal Not Met</v>
      </c>
      <c r="H2" s="41" t="str">
        <f>INDEX('B.Service Target Adult'!$B$3:$B$37,MATCH(RIGHT(H1,LEN(H1)-6),'B.Service Target Adult'!$A$3:$A$37,0))</f>
        <v>78%-Goal Not Met</v>
      </c>
      <c r="I2" s="45">
        <f>INDEX('B.Service Target Adult'!$B$3:$B$37,MATCH(RIGHT(I1,LEN(I1)-6),'B.Service Target Adult'!$A$3:$A$37,0))</f>
        <v>1.01746420576931</v>
      </c>
      <c r="J2" s="41" t="str">
        <f>INDEX('B.Service Target Adult'!$B$3:$B$37,MATCH(RIGHT(J1,LEN(J1)-6),'B.Service Target Adult'!$A$3:$A$37,0))</f>
        <v>96%-Goal Not Met</v>
      </c>
      <c r="K2" s="36">
        <f>INDEX('B.Service Target Adult'!$B$3:$B$37,MATCH(RIGHT(K1,LEN(K1)-6),'B.Service Target Adult'!$A$3:$A$37,0))</f>
        <v>1.0145833333333301</v>
      </c>
      <c r="L2" s="36">
        <f>INDEX('B.Service Target Adult'!$B$3:$B$37,MATCH(RIGHT(L1,LEN(L1)-6),'B.Service Target Adult'!$A$3:$A$37,0))</f>
        <v>1.27045795795796</v>
      </c>
      <c r="M2" s="41">
        <f>INDEX('B.Service Target Adult'!$B$3:$B$37,MATCH(RIGHT(M1,LEN(M1)-6),'B.Service Target Adult'!$A$3:$A$37,0))</f>
        <v>1.0372639101582399</v>
      </c>
      <c r="N2" s="41">
        <f>INDEX('B.Service Target Adult'!$B$3:$B$37,MATCH(RIGHT(N1,LEN(N1)-6),'B.Service Target Adult'!$A$3:$A$37,0))</f>
        <v>1.0860273640876601</v>
      </c>
      <c r="O2" s="41">
        <f>INDEX('B.Service Target Adult'!$B$3:$B$37,MATCH(RIGHT(O1,LEN(O1)-6),'B.Service Target Adult'!$A$3:$A$37,0))</f>
        <v>1.3222025216706099</v>
      </c>
      <c r="P2" s="41">
        <f>INDEX('B.Service Target Adult'!$B$3:$B$37,MATCH(RIGHT(P1,LEN(P1)-6),'B.Service Target Adult'!$A$3:$A$37,0))</f>
        <v>1.2129901960784299</v>
      </c>
      <c r="Q2" s="41">
        <f>INDEX('B.Service Target Adult'!$B$3:$B$37,MATCH(RIGHT(Q1,LEN(Q1)-6),'B.Service Target Adult'!$A$3:$A$37,0))</f>
        <v>1.02667737330478</v>
      </c>
      <c r="R2" s="41">
        <f>INDEX('B.Service Target Adult'!$B$3:$B$37,MATCH(RIGHT(R1,LEN(R1)-6),'B.Service Target Adult'!$A$3:$A$37,0))</f>
        <v>1.07040314650934</v>
      </c>
      <c r="S2" s="29">
        <f>INDEX('B.Service Target Adult'!$B$3:$B$37,MATCH(RIGHT(S1,LEN(S1)-6),'B.Service Target Adult'!$A$3:$A$37,0))</f>
        <v>1.5391566265060199</v>
      </c>
      <c r="T2" s="41" t="str">
        <f>INDEX('B.Service Target Adult'!$B$3:$B$37,MATCH(RIGHT(T1,LEN(T1)-6),'B.Service Target Adult'!$A$3:$A$37,0))</f>
        <v>94%-Goal Not Met</v>
      </c>
      <c r="U2" s="41">
        <f>INDEX('B.Service Target Adult'!$B$3:$B$37,MATCH(RIGHT(U1,LEN(U1)-6),'B.Service Target Adult'!$A$3:$A$37,0))</f>
        <v>1.1832332058984201</v>
      </c>
      <c r="V2" s="41">
        <f>INDEX('B.Service Target Adult'!$B$3:$B$37,MATCH(RIGHT(V1,LEN(V1)-6),'B.Service Target Adult'!$A$3:$A$37,0))</f>
        <v>1.0673333333333299</v>
      </c>
      <c r="W2" s="36">
        <f>INDEX('B.Service Target Adult'!$B$3:$B$37,MATCH(RIGHT(W1,LEN(W1)-6),'B.Service Target Adult'!$A$3:$A$37,0))</f>
        <v>1.0019178421182899</v>
      </c>
      <c r="X2" s="41">
        <f>INDEX('B.Service Target Adult'!$B$3:$B$37,MATCH(RIGHT(X1,LEN(X1)-6),'B.Service Target Adult'!$A$3:$A$37,0))</f>
        <v>1.1006560065600699</v>
      </c>
      <c r="Y2" s="36" t="str">
        <f>INDEX('B.Service Target Adult'!$B$3:$B$37,MATCH(RIGHT(Y1,LEN(Y1)-6),'B.Service Target Adult'!$A$3:$A$37,0))</f>
        <v>96%-Goal Not Met</v>
      </c>
      <c r="Z2" s="41">
        <f>INDEX('B.Service Target Adult'!$B$3:$B$37,MATCH(RIGHT(Z1,LEN(Z1)-6),'B.Service Target Adult'!$A$3:$A$37,0))</f>
        <v>1.0422357841712699</v>
      </c>
      <c r="AA2" s="36">
        <f>INDEX('B.Service Target Adult'!$B$3:$B$37,MATCH(RIGHT(AA1,LEN(AA1)-6),'B.Service Target Adult'!$A$3:$A$37,0))</f>
        <v>1.6924307036247299</v>
      </c>
      <c r="AB2" s="36">
        <f>INDEX('B.Service Target Adult'!$B$3:$B$37,MATCH(RIGHT(AB1,LEN(AB1)-6),'B.Service Target Adult'!$A$3:$A$37,0))</f>
        <v>1.0361329236371899</v>
      </c>
      <c r="AC2" s="36">
        <f>INDEX('B.Service Target Adult'!$B$3:$B$37,MATCH(RIGHT(AC1,LEN(AC1)-6),'B.Service Target Adult'!$A$3:$A$37,0))</f>
        <v>1.0701357466063299</v>
      </c>
      <c r="AD2" s="36">
        <f>INDEX('B.Service Target Adult'!$B$3:$B$37,MATCH(RIGHT(AD1,LEN(AD1)-6),'B.Service Target Adult'!$A$3:$A$37,0))</f>
        <v>1.0602327173169099</v>
      </c>
      <c r="AE2" s="45">
        <f>INDEX('B.Service Target Adult'!$B$3:$B$37,MATCH(RIGHT(AE1,LEN(AE1)-6),'B.Service Target Adult'!$A$3:$A$37,0))</f>
        <v>1.07263513513514</v>
      </c>
      <c r="AF2" s="45" t="str">
        <f>INDEX('B.Service Target Adult'!$B$3:$B$37,MATCH(RIGHT(AF1,LEN(AF1)-6),'B.Service Target Adult'!$A$3:$A$37,0))</f>
        <v>96%-Goal Not Met</v>
      </c>
      <c r="AG2" s="41">
        <f>INDEX('B.Service Target Adult'!$B$3:$B$37,MATCH(RIGHT(AG1,LEN(AG1)-6),'B.Service Target Adult'!$A$3:$A$37,0))</f>
        <v>1.1606229660623</v>
      </c>
      <c r="AH2" s="41" t="str">
        <f>INDEX('B.Service Target Adult'!$B$3:$B$37,MATCH(RIGHT(AH1,LEN(AH1)-6),'B.Service Target Adult'!$A$3:$A$37,0))</f>
        <v>84%-Goal Not Met</v>
      </c>
      <c r="AI2" s="41">
        <f>INDEX('B.Service Target Adult'!$B$3:$B$37,MATCH(RIGHT(AI1,LEN(AI1)-6),'B.Service Target Adult'!$A$3:$A$37,0))</f>
        <v>1.27063222888947</v>
      </c>
      <c r="AJ2" s="36" t="str">
        <f>INDEX('B.Service Target Adult'!$B$3:$B$37,MATCH(RIGHT(AJ1,LEN(AJ1)-6),'B.Service Target Adult'!$A$3:$A$37,0))</f>
        <v>84%-Goal Not Met</v>
      </c>
      <c r="AK2" s="36" t="e">
        <f>INDEX('B.Service Target Adult'!$B$3:$B$37,MATCH(RIGHT(AK1,LEN(AK1)-6),'B.Service Target Adult'!$A$3:$A$37,0))</f>
        <v>#N/A</v>
      </c>
      <c r="AL2" s="36" t="e">
        <f>INDEX('B.Service Target Adult'!$B$3:$B$37,MATCH(RIGHT(AL1,LEN(AL1)-6),'B.Service Target Adult'!$A$3:$A$37,0))</f>
        <v>#N/A</v>
      </c>
      <c r="AM2" s="48" t="e">
        <f>INDEX('B.Service Target Adult'!$B$3:$B$37,MATCH(RIGHT(AM1,LEN(AM1)-6),'B.Service Target Adult'!$A$3:$A$37,0))</f>
        <v>#N/A</v>
      </c>
      <c r="AN2" s="48" t="e">
        <f>INDEX('B.Service Target Adult'!$B$3:$B$37,MATCH(RIGHT(AN1,LEN(AN1)-6),'B.Service Target Adult'!$A$3:$A$37,0))</f>
        <v>#N/A</v>
      </c>
    </row>
    <row r="3" spans="1:40" x14ac:dyDescent="0.2">
      <c r="A3" s="24" t="s">
        <v>95</v>
      </c>
      <c r="B3" s="36" t="e">
        <f>INDEX(#REF!,MATCH(RIGHT(B1,LEN(B1)-6),#REF!,0))</f>
        <v>#REF!</v>
      </c>
      <c r="C3" s="37" t="e">
        <f>INDEX(#REF!,MATCH(RIGHT(C1,LEN(C1)-6),#REF!,0))</f>
        <v>#REF!</v>
      </c>
      <c r="D3" s="40" t="e">
        <f>INDEX(#REF!,MATCH(RIGHT(D1,LEN(D1)-6),#REF!,0))</f>
        <v>#REF!</v>
      </c>
      <c r="E3" s="37" t="e">
        <f>INDEX(#REF!,MATCH(RIGHT(E1,LEN(E1)-6),#REF!,0))</f>
        <v>#REF!</v>
      </c>
      <c r="F3" s="37" t="e">
        <f>INDEX(#REF!,MATCH(RIGHT(F1,LEN(F1)-6),#REF!,0))</f>
        <v>#REF!</v>
      </c>
      <c r="G3" s="40" t="e">
        <f>INDEX(#REF!,MATCH(RIGHT(G1,LEN(G1)-6),#REF!,0))</f>
        <v>#REF!</v>
      </c>
      <c r="H3" s="37" t="e">
        <f>INDEX(#REF!,MATCH(RIGHT(H1,LEN(H1)-6),#REF!,0))</f>
        <v>#REF!</v>
      </c>
      <c r="I3" s="37" t="e">
        <f>INDEX(#REF!,MATCH(RIGHT(I1,LEN(I1)-6),#REF!,0))</f>
        <v>#REF!</v>
      </c>
      <c r="J3" s="40" t="e">
        <f>INDEX(#REF!,MATCH(RIGHT(J1,LEN(J1)-6),#REF!,0))</f>
        <v>#REF!</v>
      </c>
      <c r="K3" s="40" t="e">
        <f>INDEX(#REF!,MATCH(RIGHT(K1,LEN(K1)-6),#REF!,0))</f>
        <v>#REF!</v>
      </c>
      <c r="L3" s="40" t="e">
        <f>INDEX(#REF!,MATCH(RIGHT(L1,LEN(L1)-6),#REF!,0))</f>
        <v>#REF!</v>
      </c>
      <c r="M3" s="40" t="e">
        <f>INDEX(#REF!,MATCH(RIGHT(M1,LEN(M1)-6),#REF!,0))</f>
        <v>#REF!</v>
      </c>
      <c r="N3" s="40" t="e">
        <f>INDEX(#REF!,MATCH(RIGHT(N1,LEN(N1)-6),#REF!,0))</f>
        <v>#REF!</v>
      </c>
      <c r="O3" s="40" t="e">
        <f>INDEX(#REF!,MATCH(RIGHT(O1,LEN(O1)-6),#REF!,0))</f>
        <v>#REF!</v>
      </c>
      <c r="P3" s="40" t="e">
        <f>INDEX(#REF!,MATCH(RIGHT(P1,LEN(P1)-6),#REF!,0))</f>
        <v>#REF!</v>
      </c>
      <c r="Q3" s="40" t="e">
        <f>INDEX(#REF!,MATCH(RIGHT(Q1,LEN(Q1)-6),#REF!,0))</f>
        <v>#REF!</v>
      </c>
      <c r="R3" s="40" t="e">
        <f>INDEX(#REF!,MATCH(RIGHT(R1,LEN(R1)-6),#REF!,0))</f>
        <v>#REF!</v>
      </c>
      <c r="S3" s="12" t="e">
        <f>INDEX(#REF!,MATCH(RIGHT(S1,LEN(S1)-6),#REF!,0))</f>
        <v>#REF!</v>
      </c>
      <c r="T3" s="40" t="e">
        <f>INDEX(#REF!,MATCH(RIGHT(T1,LEN(T1)-6),#REF!,0))</f>
        <v>#REF!</v>
      </c>
      <c r="U3" s="40" t="e">
        <f>INDEX(#REF!,MATCH(RIGHT(U1,LEN(U1)-6),#REF!,0))</f>
        <v>#REF!</v>
      </c>
      <c r="V3" s="40" t="e">
        <f>INDEX(#REF!,MATCH(RIGHT(V1,LEN(V1)-6),#REF!,0))</f>
        <v>#REF!</v>
      </c>
      <c r="W3" s="40" t="e">
        <f>INDEX(#REF!,MATCH(RIGHT(W1,LEN(W1)-6),#REF!,0))</f>
        <v>#REF!</v>
      </c>
      <c r="X3" s="37" t="e">
        <f>INDEX(#REF!,MATCH(RIGHT(X1,LEN(X1)-6),#REF!,0))</f>
        <v>#REF!</v>
      </c>
      <c r="Y3" s="40" t="e">
        <f>INDEX(#REF!,MATCH(RIGHT(Y1,LEN(Y1)-6),#REF!,0))</f>
        <v>#REF!</v>
      </c>
      <c r="Z3" s="40" t="e">
        <f>INDEX(#REF!,MATCH(RIGHT(Z1,LEN(Z1)-6),#REF!,0))</f>
        <v>#REF!</v>
      </c>
      <c r="AA3" s="40" t="e">
        <f>INDEX(#REF!,MATCH(RIGHT(AA1,LEN(AA1)-6),#REF!,0))</f>
        <v>#REF!</v>
      </c>
      <c r="AB3" s="40" t="e">
        <f>INDEX(#REF!,MATCH(RIGHT(AB1,LEN(AB1)-6),#REF!,0))</f>
        <v>#REF!</v>
      </c>
      <c r="AC3" s="40" t="e">
        <f>INDEX(#REF!,MATCH(RIGHT(AC1,LEN(AC1)-6),#REF!,0))</f>
        <v>#REF!</v>
      </c>
      <c r="AD3" s="40" t="e">
        <f>INDEX(#REF!,MATCH(RIGHT(AD1,LEN(AD1)-6),#REF!,0))</f>
        <v>#REF!</v>
      </c>
      <c r="AE3" s="40" t="e">
        <f>INDEX(#REF!,MATCH(RIGHT(AE1,LEN(AE1)-6),#REF!,0))</f>
        <v>#REF!</v>
      </c>
      <c r="AF3" s="40" t="e">
        <f>INDEX(#REF!,MATCH(RIGHT(AF1,LEN(AF1)-6),#REF!,0))</f>
        <v>#REF!</v>
      </c>
      <c r="AG3" s="37" t="e">
        <f>INDEX(#REF!,MATCH(RIGHT(AG1,LEN(AG1)-6),#REF!,0))</f>
        <v>#REF!</v>
      </c>
      <c r="AH3" s="37" t="e">
        <f>INDEX(#REF!,MATCH(RIGHT(AH1,LEN(AH1)-6),#REF!,0))</f>
        <v>#REF!</v>
      </c>
      <c r="AI3" s="40" t="e">
        <f>INDEX(#REF!,MATCH(RIGHT(AI1,LEN(AI1)-6),#REF!,0))</f>
        <v>#REF!</v>
      </c>
      <c r="AJ3" s="37" t="e">
        <f>INDEX(#REF!,MATCH(RIGHT(AJ1,LEN(AJ1)-6),#REF!,0))</f>
        <v>#REF!</v>
      </c>
      <c r="AK3" s="40" t="e">
        <f>INDEX(#REF!,MATCH(RIGHT(AK1,LEN(AK1)-6),#REF!,0))</f>
        <v>#REF!</v>
      </c>
      <c r="AL3" s="40" t="e">
        <f>INDEX(#REF!,MATCH(RIGHT(AL1,LEN(AL1)-6),#REF!,0))</f>
        <v>#REF!</v>
      </c>
      <c r="AM3" s="48" t="e">
        <f>INDEX(#REF!,MATCH(RIGHT(AM1,LEN(AM1)-6),#REF!,0))</f>
        <v>#REF!</v>
      </c>
      <c r="AN3" s="48" t="e">
        <f>INDEX(#REF!,MATCH(RIGHT(AN1,LEN(AN1)-6),#REF!,0))</f>
        <v>#REF!</v>
      </c>
    </row>
    <row r="4" spans="1:40" x14ac:dyDescent="0.2">
      <c r="A4" s="24" t="s">
        <v>163</v>
      </c>
      <c r="B4" s="36" t="e">
        <f>INDEX(#REF!,MATCH(RIGHT(B1,LEN(B1)-6),#REF!,0))</f>
        <v>#REF!</v>
      </c>
      <c r="C4" s="33" t="e">
        <f>INDEX(#REF!,MATCH(RIGHT(C1,LEN(C1)-6),#REF!,0))</f>
        <v>#REF!</v>
      </c>
      <c r="D4" s="33" t="e">
        <f>INDEX(#REF!,MATCH(RIGHT(D1,LEN(D1)-6),#REF!,0))</f>
        <v>#REF!</v>
      </c>
      <c r="E4" s="33" t="e">
        <f>INDEX(#REF!,MATCH(RIGHT(E1,LEN(E1)-6),#REF!,0))</f>
        <v>#REF!</v>
      </c>
      <c r="F4" s="33" t="e">
        <f>INDEX(#REF!,MATCH(RIGHT(F1,LEN(F1)-6),#REF!,0))</f>
        <v>#REF!</v>
      </c>
      <c r="G4" s="33" t="e">
        <f>INDEX(#REF!,MATCH(RIGHT(G1,LEN(G1)-6),#REF!,0))</f>
        <v>#REF!</v>
      </c>
      <c r="H4" s="33" t="e">
        <f>INDEX(#REF!,MATCH(RIGHT(H1,LEN(H1)-6),#REF!,0))</f>
        <v>#REF!</v>
      </c>
      <c r="I4" s="33"/>
      <c r="J4" s="33" t="e">
        <f>INDEX(#REF!,MATCH(RIGHT(J1,LEN(J1)-6),#REF!,0))</f>
        <v>#REF!</v>
      </c>
      <c r="K4" s="33" t="e">
        <f>INDEX(#REF!,MATCH(RIGHT(K1,LEN(K1)-6),#REF!,0))</f>
        <v>#REF!</v>
      </c>
      <c r="L4" s="33" t="e">
        <f>INDEX(#REF!,MATCH(RIGHT(L1,LEN(L1)-6),#REF!,0))</f>
        <v>#REF!</v>
      </c>
      <c r="M4" s="33" t="e">
        <f>INDEX(#REF!,MATCH(RIGHT(M1,LEN(M1)-6),#REF!,0))</f>
        <v>#REF!</v>
      </c>
      <c r="N4" s="33" t="e">
        <f>INDEX(#REF!,MATCH(RIGHT(N1,LEN(N1)-6),#REF!,0))</f>
        <v>#REF!</v>
      </c>
      <c r="O4" s="33" t="e">
        <f>INDEX(#REF!,MATCH(RIGHT(O1,LEN(O1)-6),#REF!,0))</f>
        <v>#REF!</v>
      </c>
      <c r="P4" s="33" t="e">
        <f>INDEX(#REF!,MATCH(RIGHT(P1,LEN(P1)-6),#REF!,0))</f>
        <v>#REF!</v>
      </c>
      <c r="Q4" s="33" t="e">
        <f>INDEX(#REF!,MATCH(RIGHT(Q1,LEN(Q1)-6),#REF!,0))</f>
        <v>#REF!</v>
      </c>
      <c r="R4" s="33" t="e">
        <f>INDEX(#REF!,MATCH(RIGHT(R1,LEN(R1)-6),#REF!,0))</f>
        <v>#REF!</v>
      </c>
      <c r="S4" s="30" t="e">
        <f>INDEX(#REF!,MATCH(RIGHT(S1,LEN(S1)-6),#REF!,0))</f>
        <v>#REF!</v>
      </c>
      <c r="T4" s="33" t="e">
        <f>INDEX(#REF!,MATCH(RIGHT(T1,LEN(T1)-6),#REF!,0))</f>
        <v>#REF!</v>
      </c>
      <c r="U4" s="33" t="e">
        <f>INDEX(#REF!,MATCH(RIGHT(U1,LEN(U1)-6),#REF!,0))</f>
        <v>#REF!</v>
      </c>
      <c r="V4" s="33" t="e">
        <f>INDEX(#REF!,MATCH(RIGHT(V1,LEN(V1)-6),#REF!,0))</f>
        <v>#REF!</v>
      </c>
      <c r="W4" s="33" t="e">
        <f>INDEX(#REF!,MATCH(RIGHT(W1,LEN(W1)-6),#REF!,0))</f>
        <v>#REF!</v>
      </c>
      <c r="X4" s="33" t="e">
        <f>INDEX(#REF!,MATCH(RIGHT(X1,LEN(X1)-6),#REF!,0))</f>
        <v>#REF!</v>
      </c>
      <c r="Y4" s="33" t="e">
        <f>INDEX(#REF!,MATCH(RIGHT(Y1,LEN(Y1)-6),#REF!,0))</f>
        <v>#REF!</v>
      </c>
      <c r="Z4" s="33" t="e">
        <f>INDEX(#REF!,MATCH(RIGHT(Z1,LEN(Z1)-6),#REF!,0))</f>
        <v>#REF!</v>
      </c>
      <c r="AA4" s="33" t="e">
        <f>INDEX(#REF!,MATCH(RIGHT(AA1,LEN(AA1)-6),#REF!,0))</f>
        <v>#REF!</v>
      </c>
      <c r="AB4" s="33" t="e">
        <f>INDEX(#REF!,MATCH(RIGHT(AB1,LEN(AB1)-6),#REF!,0))</f>
        <v>#REF!</v>
      </c>
      <c r="AC4" s="33" t="e">
        <f>INDEX(#REF!,MATCH(RIGHT(AC1,LEN(AC1)-6),#REF!,0))</f>
        <v>#REF!</v>
      </c>
      <c r="AD4" s="33" t="e">
        <f>INDEX(#REF!,MATCH(RIGHT(AD1,LEN(AD1)-6),#REF!,0))</f>
        <v>#REF!</v>
      </c>
      <c r="AE4" s="33"/>
      <c r="AF4" s="33" t="e">
        <f>INDEX(#REF!,MATCH(RIGHT(AF1,LEN(AF1)-6),#REF!,0))</f>
        <v>#REF!</v>
      </c>
      <c r="AG4" s="33" t="e">
        <f>INDEX(#REF!,MATCH(RIGHT(AG1,LEN(AG1)-6),#REF!,0))</f>
        <v>#REF!</v>
      </c>
      <c r="AH4" s="33" t="e">
        <f>INDEX(#REF!,MATCH(RIGHT(AH1,LEN(AH1)-6),#REF!,0))</f>
        <v>#REF!</v>
      </c>
      <c r="AI4" s="33" t="e">
        <f>INDEX(#REF!,MATCH(RIGHT(AI1,LEN(AI1)-6),#REF!,0))</f>
        <v>#REF!</v>
      </c>
      <c r="AJ4" s="33" t="e">
        <f>INDEX(#REF!,MATCH(RIGHT(AJ1,LEN(AJ1)-6),#REF!,0))</f>
        <v>#REF!</v>
      </c>
      <c r="AK4" s="33" t="e">
        <f>INDEX(#REF!,MATCH(RIGHT(AK1,LEN(AK1)-6),#REF!,0))</f>
        <v>#REF!</v>
      </c>
      <c r="AL4" s="33" t="e">
        <f>INDEX(#REF!,MATCH(RIGHT(AL1,LEN(AL1)-6),#REF!,0))</f>
        <v>#REF!</v>
      </c>
      <c r="AM4" s="48" t="e">
        <f>INDEX(#REF!,MATCH(RIGHT(AM1,LEN(AM1)-6),#REF!,0))</f>
        <v>#REF!</v>
      </c>
      <c r="AN4" s="48" t="e">
        <f>INDEX(#REF!,MATCH(RIGHT(AN1,LEN(AN1)-6),#REF!,0))</f>
        <v>#REF!</v>
      </c>
    </row>
    <row r="5" spans="1:40" x14ac:dyDescent="0.2">
      <c r="A5" s="24" t="s">
        <v>164</v>
      </c>
      <c r="B5" s="36" t="e">
        <f>INDEX(P.AdultLifeDomainFunctioning!$D$2:$D$36,MATCH(RIGHT(B1,LEN(B1)-6),P.AdultLifeDomainFunctioning!$A$2:$A$36,0))</f>
        <v>#N/A</v>
      </c>
      <c r="C5" s="33">
        <f>INDEX(P.AdultLifeDomainFunctioning!$D$2:$D$36,MATCH(RIGHT(C1,LEN(C1)-6),P.AdultLifeDomainFunctioning!$A$2:$A$36,0))</f>
        <v>0.115671641791045</v>
      </c>
      <c r="D5" s="33">
        <f>INDEX(P.AdultLifeDomainFunctioning!$D$2:$D$36,MATCH(RIGHT(D1,LEN(D1)-6),P.AdultLifeDomainFunctioning!$A$2:$A$36,0))</f>
        <v>0.189961880559085</v>
      </c>
      <c r="E5" s="33">
        <f>INDEX(P.AdultLifeDomainFunctioning!$D$2:$D$36,MATCH(RIGHT(E1,LEN(E1)-6),P.AdultLifeDomainFunctioning!$A$2:$A$36,0))</f>
        <v>0.198641765704584</v>
      </c>
      <c r="F5" s="33">
        <f>INDEX(P.AdultLifeDomainFunctioning!$D$2:$D$36,MATCH(RIGHT(F1,LEN(F1)-6),P.AdultLifeDomainFunctioning!$A$2:$A$36,0))</f>
        <v>0.17228226319135401</v>
      </c>
      <c r="G5" s="33">
        <f>INDEX(P.AdultLifeDomainFunctioning!$D$2:$D$36,MATCH(RIGHT(G1,LEN(G1)-6),P.AdultLifeDomainFunctioning!$A$2:$A$36,0))</f>
        <v>0.22305764411027601</v>
      </c>
      <c r="H5" s="33">
        <f>INDEX(P.AdultLifeDomainFunctioning!$D$2:$D$36,MATCH(RIGHT(H1,LEN(H1)-6),P.AdultLifeDomainFunctioning!$A$2:$A$36,0))</f>
        <v>0.33333333333333298</v>
      </c>
      <c r="I5" s="33"/>
      <c r="J5" s="33">
        <f>INDEX(P.AdultLifeDomainFunctioning!$D$2:$D$36,MATCH(RIGHT(J1,LEN(J1)-6),P.AdultLifeDomainFunctioning!$A$2:$A$36,0))</f>
        <v>0.151270207852194</v>
      </c>
      <c r="K5" s="33">
        <f>INDEX(P.AdultLifeDomainFunctioning!$D$2:$D$36,MATCH(RIGHT(K1,LEN(K1)-6),P.AdultLifeDomainFunctioning!$A$2:$A$36,0))</f>
        <v>0.39210998206814102</v>
      </c>
      <c r="L5" s="33" t="e">
        <f>INDEX(P.AdultLifeDomainFunctioning!$D$2:$D$36,MATCH(RIGHT(L1,LEN(L1)-6),P.AdultLifeDomainFunctioning!$A$2:$A$36,0))</f>
        <v>#N/A</v>
      </c>
      <c r="M5" s="33">
        <f>INDEX(P.AdultLifeDomainFunctioning!$D$2:$D$36,MATCH(RIGHT(M1,LEN(M1)-6),P.AdultLifeDomainFunctioning!$A$2:$A$36,0))</f>
        <v>0.183362971744714</v>
      </c>
      <c r="N5" s="33">
        <f>INDEX(P.AdultLifeDomainFunctioning!$D$2:$D$36,MATCH(RIGHT(N1,LEN(N1)-6),P.AdultLifeDomainFunctioning!$A$2:$A$36,0))</f>
        <v>0.27871054398925499</v>
      </c>
      <c r="O5" s="33">
        <f>INDEX(P.AdultLifeDomainFunctioning!$D$2:$D$36,MATCH(RIGHT(O1,LEN(O1)-6),P.AdultLifeDomainFunctioning!$A$2:$A$36,0))</f>
        <v>0.117196056955093</v>
      </c>
      <c r="P5" s="33">
        <f>INDEX(P.AdultLifeDomainFunctioning!$D$2:$D$36,MATCH(RIGHT(P1,LEN(P1)-6),P.AdultLifeDomainFunctioning!$A$2:$A$36,0))</f>
        <v>0.18699186991869901</v>
      </c>
      <c r="Q5" s="33" t="e">
        <f>INDEX(P.AdultLifeDomainFunctioning!$D$2:$D$36,MATCH(RIGHT(Q1,LEN(Q1)-6),P.AdultLifeDomainFunctioning!$A$2:$A$36,0))</f>
        <v>#N/A</v>
      </c>
      <c r="R5" s="33">
        <f>INDEX(P.AdultLifeDomainFunctioning!$D$2:$D$36,MATCH(RIGHT(R1,LEN(R1)-6),P.AdultLifeDomainFunctioning!$A$2:$A$36,0))</f>
        <v>0.27692307692307699</v>
      </c>
      <c r="S5" s="30">
        <f>INDEX(P.AdultLifeDomainFunctioning!$D$2:$D$36,MATCH(RIGHT(S1,LEN(S1)-6),P.AdultLifeDomainFunctioning!$A$2:$A$36,0))</f>
        <v>0.297828335056877</v>
      </c>
      <c r="T5" s="33">
        <f>INDEX(P.AdultLifeDomainFunctioning!$D$2:$D$36,MATCH(RIGHT(T1,LEN(T1)-6),P.AdultLifeDomainFunctioning!$A$2:$A$36,0))</f>
        <v>0.145889241278361</v>
      </c>
      <c r="U5" s="33">
        <f>INDEX(P.AdultLifeDomainFunctioning!$D$2:$D$36,MATCH(RIGHT(U1,LEN(U1)-6),P.AdultLifeDomainFunctioning!$A$2:$A$36,0))</f>
        <v>9.2864125122189597E-2</v>
      </c>
      <c r="V5" s="33">
        <f>INDEX(P.AdultLifeDomainFunctioning!$D$2:$D$36,MATCH(RIGHT(V1,LEN(V1)-6),P.AdultLifeDomainFunctioning!$A$2:$A$36,0))</f>
        <v>0.38679245283018898</v>
      </c>
      <c r="W5" s="33">
        <f>INDEX(P.AdultLifeDomainFunctioning!$D$2:$D$36,MATCH(RIGHT(W1,LEN(W1)-6),P.AdultLifeDomainFunctioning!$A$2:$A$36,0))</f>
        <v>0.14313471502590699</v>
      </c>
      <c r="X5" s="33">
        <f>INDEX(P.AdultLifeDomainFunctioning!$D$2:$D$36,MATCH(RIGHT(X1,LEN(X1)-6),P.AdultLifeDomainFunctioning!$A$2:$A$36,0))</f>
        <v>0.23253275109170299</v>
      </c>
      <c r="Y5" s="33">
        <f>INDEX(P.AdultLifeDomainFunctioning!$D$2:$D$36,MATCH(RIGHT(Y1,LEN(Y1)-6),P.AdultLifeDomainFunctioning!$A$2:$A$36,0))</f>
        <v>0.17773339990015</v>
      </c>
      <c r="Z5" s="33">
        <f>INDEX(P.AdultLifeDomainFunctioning!$D$2:$D$36,MATCH(RIGHT(Z1,LEN(Z1)-6),P.AdultLifeDomainFunctioning!$A$2:$A$36,0))</f>
        <v>0.35900050994390598</v>
      </c>
      <c r="AA5" s="33">
        <f>INDEX(P.AdultLifeDomainFunctioning!$D$2:$D$36,MATCH(RIGHT(AA1,LEN(AA1)-6),P.AdultLifeDomainFunctioning!$A$2:$A$36,0))</f>
        <v>0.17060367454068201</v>
      </c>
      <c r="AB5" s="33">
        <f>INDEX(P.AdultLifeDomainFunctioning!$D$2:$D$36,MATCH(RIGHT(AB1,LEN(AB1)-6),P.AdultLifeDomainFunctioning!$A$2:$A$36,0))</f>
        <v>0.29458794587945902</v>
      </c>
      <c r="AC5" s="33">
        <f>INDEX(P.AdultLifeDomainFunctioning!$D$2:$D$36,MATCH(RIGHT(AC1,LEN(AC1)-6),P.AdultLifeDomainFunctioning!$A$2:$A$36,0))</f>
        <v>0.23442449841605101</v>
      </c>
      <c r="AD5" s="33" t="e">
        <f>INDEX(P.AdultLifeDomainFunctioning!$D$2:$D$36,MATCH(RIGHT(AD1,LEN(AD1)-6),P.AdultLifeDomainFunctioning!$A$2:$A$36,0))</f>
        <v>#N/A</v>
      </c>
      <c r="AE5" s="33"/>
      <c r="AF5" s="33">
        <f>INDEX(P.AdultLifeDomainFunctioning!$D$2:$D$36,MATCH(RIGHT(AF1,LEN(AF1)-6),P.AdultLifeDomainFunctioning!$A$2:$A$36,0))</f>
        <v>0.35189309576837402</v>
      </c>
      <c r="AG5" s="33">
        <f>INDEX(P.AdultLifeDomainFunctioning!$D$2:$D$36,MATCH(RIGHT(AG1,LEN(AG1)-6),P.AdultLifeDomainFunctioning!$A$2:$A$36,0))</f>
        <v>0.118085106382979</v>
      </c>
      <c r="AH5" s="33">
        <f>INDEX(P.AdultLifeDomainFunctioning!$D$2:$D$36,MATCH(RIGHT(AH1,LEN(AH1)-6),P.AdultLifeDomainFunctioning!$A$2:$A$36,0))</f>
        <v>0.21794871794871801</v>
      </c>
      <c r="AI5" s="33">
        <f>INDEX(P.AdultLifeDomainFunctioning!$D$2:$D$36,MATCH(RIGHT(AI1,LEN(AI1)-6),P.AdultLifeDomainFunctioning!$A$2:$A$36,0))</f>
        <v>0.26439232409381702</v>
      </c>
      <c r="AJ5" s="33">
        <f>INDEX(P.AdultLifeDomainFunctioning!$D$2:$D$36,MATCH(RIGHT(AJ1,LEN(AJ1)-6),P.AdultLifeDomainFunctioning!$A$2:$A$36,0))</f>
        <v>0.22857142857142901</v>
      </c>
      <c r="AK5" s="33">
        <f>INDEX(P.AdultLifeDomainFunctioning!$D$2:$D$36,MATCH(RIGHT(AK1,LEN(AK1)-6),P.AdultLifeDomainFunctioning!$A$2:$A$36,0))</f>
        <v>0.165501165501166</v>
      </c>
      <c r="AL5" s="33">
        <f>INDEX(P.AdultLifeDomainFunctioning!$D$2:$D$36,MATCH(RIGHT(AL1,LEN(AL1)-6),P.AdultLifeDomainFunctioning!$A$2:$A$36,0))</f>
        <v>0.18788958147818299</v>
      </c>
      <c r="AM5" s="48">
        <f>INDEX(P.AdultLifeDomainFunctioning!$D$2:$D$36,MATCH(RIGHT(AM1,LEN(AM1)-6),P.AdultLifeDomainFunctioning!$A$2:$A$36,0))</f>
        <v>0.25151719487525298</v>
      </c>
      <c r="AN5" s="48">
        <f>INDEX(P.AdultLifeDomainFunctioning!$D$2:$D$36,MATCH(RIGHT(AN1,LEN(AN1)-6),P.AdultLifeDomainFunctioning!$A$2:$A$36,0))</f>
        <v>0.30533683289588798</v>
      </c>
    </row>
    <row r="6" spans="1:40" x14ac:dyDescent="0.2">
      <c r="A6" s="24" t="s">
        <v>162</v>
      </c>
      <c r="B6" s="36" t="e">
        <f>INDEX(L.EducationalorVolunteeringStre!#REF!,MATCH(RIGHT(B1,LEN(B1)-6),L.EducationalorVolunteeringStre!$A$4:$A$39,0))</f>
        <v>#REF!</v>
      </c>
      <c r="C6" s="33" t="e">
        <f>INDEX(L.EducationalorVolunteeringStre!#REF!,MATCH(RIGHT(C1,LEN(C1)-6),L.EducationalorVolunteeringStre!$A$4:$A$39,0))</f>
        <v>#REF!</v>
      </c>
      <c r="D6" s="33" t="e">
        <f>INDEX(L.EducationalorVolunteeringStre!#REF!,MATCH(RIGHT(D1,LEN(D1)-6),L.EducationalorVolunteeringStre!$A$4:$A$39,0))</f>
        <v>#REF!</v>
      </c>
      <c r="E6" s="33" t="e">
        <f>INDEX(L.EducationalorVolunteeringStre!#REF!,MATCH(RIGHT(E1,LEN(E1)-6),L.EducationalorVolunteeringStre!$A$4:$A$39,0))</f>
        <v>#REF!</v>
      </c>
      <c r="F6" s="33" t="e">
        <f>INDEX(L.EducationalorVolunteeringStre!#REF!,MATCH(RIGHT(F1,LEN(F1)-6),L.EducationalorVolunteeringStre!$A$4:$A$39,0))</f>
        <v>#REF!</v>
      </c>
      <c r="G6" s="33" t="e">
        <f>INDEX(L.EducationalorVolunteeringStre!#REF!,MATCH(RIGHT(G1,LEN(G1)-6),L.EducationalorVolunteeringStre!$A$4:$A$39,0))</f>
        <v>#REF!</v>
      </c>
      <c r="H6" s="33" t="e">
        <f>INDEX(L.EducationalorVolunteeringStre!#REF!,MATCH(RIGHT(H1,LEN(H1)-6),L.EducationalorVolunteeringStre!$A$4:$A$39,0))</f>
        <v>#REF!</v>
      </c>
      <c r="I6" s="33"/>
      <c r="J6" s="33" t="e">
        <f>INDEX(L.EducationalorVolunteeringStre!#REF!,MATCH(RIGHT(J1,LEN(J1)-6),L.EducationalorVolunteeringStre!$A$4:$A$39,0))</f>
        <v>#REF!</v>
      </c>
      <c r="K6" s="33" t="e">
        <f>INDEX(L.EducationalorVolunteeringStre!#REF!,MATCH(RIGHT(K1,LEN(K1)-6),L.EducationalorVolunteeringStre!$A$4:$A$39,0))</f>
        <v>#REF!</v>
      </c>
      <c r="L6" s="33" t="e">
        <f>INDEX(L.EducationalorVolunteeringStre!#REF!,MATCH(RIGHT(L1,LEN(L1)-6),L.EducationalorVolunteeringStre!$A$4:$A$39,0))</f>
        <v>#REF!</v>
      </c>
      <c r="M6" s="33" t="e">
        <f>INDEX(L.EducationalorVolunteeringStre!#REF!,MATCH(RIGHT(M1,LEN(M1)-6),L.EducationalorVolunteeringStre!$A$4:$A$39,0))</f>
        <v>#REF!</v>
      </c>
      <c r="N6" s="33" t="e">
        <f>INDEX(L.EducationalorVolunteeringStre!#REF!,MATCH(RIGHT(N1,LEN(N1)-6),L.EducationalorVolunteeringStre!$A$4:$A$39,0))</f>
        <v>#REF!</v>
      </c>
      <c r="O6" s="33" t="e">
        <f>INDEX(L.EducationalorVolunteeringStre!#REF!,MATCH(RIGHT(O1,LEN(O1)-6),L.EducationalorVolunteeringStre!$A$4:$A$39,0))</f>
        <v>#REF!</v>
      </c>
      <c r="P6" s="33" t="e">
        <f>INDEX(L.EducationalorVolunteeringStre!#REF!,MATCH(RIGHT(P1,LEN(P1)-6),L.EducationalorVolunteeringStre!$A$4:$A$39,0))</f>
        <v>#REF!</v>
      </c>
      <c r="Q6" s="33" t="e">
        <f>INDEX(L.EducationalorVolunteeringStre!#REF!,MATCH(RIGHT(Q1,LEN(Q1)-6),L.EducationalorVolunteeringStre!$A$4:$A$39,0))</f>
        <v>#REF!</v>
      </c>
      <c r="R6" s="33" t="e">
        <f>INDEX(L.EducationalorVolunteeringStre!#REF!,MATCH(RIGHT(R1,LEN(R1)-6),L.EducationalorVolunteeringStre!$A$4:$A$39,0))</f>
        <v>#REF!</v>
      </c>
      <c r="S6" s="30" t="e">
        <f>INDEX(L.EducationalorVolunteeringStre!#REF!,MATCH(RIGHT(S1,LEN(S1)-6),L.EducationalorVolunteeringStre!$A$4:$A$39,0))</f>
        <v>#REF!</v>
      </c>
      <c r="T6" s="33" t="e">
        <f>INDEX(L.EducationalorVolunteeringStre!#REF!,MATCH(RIGHT(T1,LEN(T1)-6),L.EducationalorVolunteeringStre!$A$4:$A$39,0))</f>
        <v>#REF!</v>
      </c>
      <c r="U6" s="33" t="e">
        <f>INDEX(L.EducationalorVolunteeringStre!#REF!,MATCH(RIGHT(U1,LEN(U1)-6),L.EducationalorVolunteeringStre!$A$4:$A$39,0))</f>
        <v>#REF!</v>
      </c>
      <c r="V6" s="33" t="e">
        <f>INDEX(L.EducationalorVolunteeringStre!#REF!,MATCH(RIGHT(V1,LEN(V1)-6),L.EducationalorVolunteeringStre!$A$4:$A$39,0))</f>
        <v>#REF!</v>
      </c>
      <c r="W6" s="33" t="e">
        <f>INDEX(L.EducationalorVolunteeringStre!#REF!,MATCH(RIGHT(W1,LEN(W1)-6),L.EducationalorVolunteeringStre!$A$4:$A$39,0))</f>
        <v>#REF!</v>
      </c>
      <c r="X6" s="33" t="e">
        <f>INDEX(L.EducationalorVolunteeringStre!#REF!,MATCH(RIGHT(X1,LEN(X1)-6),L.EducationalorVolunteeringStre!$A$4:$A$39,0))</f>
        <v>#REF!</v>
      </c>
      <c r="Y6" s="33" t="e">
        <f>INDEX(L.EducationalorVolunteeringStre!#REF!,MATCH(RIGHT(Y1,LEN(Y1)-6),L.EducationalorVolunteeringStre!$A$4:$A$39,0))</f>
        <v>#REF!</v>
      </c>
      <c r="Z6" s="33" t="e">
        <f>INDEX(L.EducationalorVolunteeringStre!#REF!,MATCH(RIGHT(Z1,LEN(Z1)-6),L.EducationalorVolunteeringStre!$A$4:$A$39,0))</f>
        <v>#REF!</v>
      </c>
      <c r="AA6" s="33" t="e">
        <f>INDEX(L.EducationalorVolunteeringStre!#REF!,MATCH(RIGHT(AA1,LEN(AA1)-6),L.EducationalorVolunteeringStre!$A$4:$A$39,0))</f>
        <v>#REF!</v>
      </c>
      <c r="AB6" s="33" t="e">
        <f>INDEX(L.EducationalorVolunteeringStre!#REF!,MATCH(RIGHT(AB1,LEN(AB1)-6),L.EducationalorVolunteeringStre!$A$4:$A$39,0))</f>
        <v>#REF!</v>
      </c>
      <c r="AC6" s="33" t="e">
        <f>INDEX(L.EducationalorVolunteeringStre!#REF!,MATCH(RIGHT(AC1,LEN(AC1)-6),L.EducationalorVolunteeringStre!$A$4:$A$39,0))</f>
        <v>#REF!</v>
      </c>
      <c r="AD6" s="33" t="e">
        <f>INDEX(L.EducationalorVolunteeringStre!#REF!,MATCH(RIGHT(AD1,LEN(AD1)-6),L.EducationalorVolunteeringStre!$A$4:$A$39,0))</f>
        <v>#REF!</v>
      </c>
      <c r="AE6" s="33"/>
      <c r="AF6" s="33" t="e">
        <f>INDEX(L.EducationalorVolunteeringStre!#REF!,MATCH(RIGHT(AF1,LEN(AF1)-6),L.EducationalorVolunteeringStre!$A$4:$A$39,0))</f>
        <v>#REF!</v>
      </c>
      <c r="AG6" s="33" t="e">
        <f>INDEX(L.EducationalorVolunteeringStre!#REF!,MATCH(RIGHT(AG1,LEN(AG1)-6),L.EducationalorVolunteeringStre!$A$4:$A$39,0))</f>
        <v>#REF!</v>
      </c>
      <c r="AH6" s="33" t="e">
        <f>INDEX(L.EducationalorVolunteeringStre!#REF!,MATCH(RIGHT(AH1,LEN(AH1)-6),L.EducationalorVolunteeringStre!$A$4:$A$39,0))</f>
        <v>#REF!</v>
      </c>
      <c r="AI6" s="33" t="e">
        <f>INDEX(L.EducationalorVolunteeringStre!#REF!,MATCH(RIGHT(AI1,LEN(AI1)-6),L.EducationalorVolunteeringStre!$A$4:$A$39,0))</f>
        <v>#REF!</v>
      </c>
      <c r="AJ6" s="33" t="e">
        <f>INDEX(L.EducationalorVolunteeringStre!#REF!,MATCH(RIGHT(AJ1,LEN(AJ1)-6),L.EducationalorVolunteeringStre!$A$4:$A$39,0))</f>
        <v>#REF!</v>
      </c>
      <c r="AK6" s="33" t="e">
        <f>INDEX(L.EducationalorVolunteeringStre!#REF!,MATCH(RIGHT(AK1,LEN(AK1)-6),L.EducationalorVolunteeringStre!$A$4:$A$39,0))</f>
        <v>#REF!</v>
      </c>
      <c r="AL6" s="33" t="e">
        <f>INDEX(L.EducationalorVolunteeringStre!#REF!,MATCH(RIGHT(AL1,LEN(AL1)-6),L.EducationalorVolunteeringStre!$A$4:$A$39,0))</f>
        <v>#REF!</v>
      </c>
      <c r="AM6" s="48" t="e">
        <f>INDEX(L.EducationalorVolunteeringStre!#REF!,MATCH(RIGHT(AM1,LEN(AM1)-6),L.EducationalorVolunteeringStre!$A$4:$A$39,0))</f>
        <v>#REF!</v>
      </c>
      <c r="AN6" s="48" t="e">
        <f>INDEX(L.EducationalorVolunteeringStre!#REF!,MATCH(RIGHT(AN1,LEN(AN1)-6),L.EducationalorVolunteeringStre!$A$4:$A$39,0))</f>
        <v>#REF!</v>
      </c>
    </row>
    <row r="7" spans="1:40" x14ac:dyDescent="0.2">
      <c r="A7" s="24" t="s">
        <v>161</v>
      </c>
      <c r="B7" s="36" t="e">
        <f>INDEX(#REF!,MATCH(RIGHT(B1,LEN(B1)-6),#REF!,0))</f>
        <v>#REF!</v>
      </c>
      <c r="C7" s="38" t="e">
        <f>INDEX(#REF!,MATCH(RIGHT(C1,LEN(C1)-6),#REF!,0))</f>
        <v>#REF!</v>
      </c>
      <c r="D7" s="38" t="e">
        <f>INDEX(#REF!,MATCH(RIGHT(D1,LEN(D1)-6),#REF!,0))</f>
        <v>#REF!</v>
      </c>
      <c r="E7" s="38" t="e">
        <f>INDEX(#REF!,MATCH(RIGHT(E1,LEN(E1)-6),#REF!,0))</f>
        <v>#REF!</v>
      </c>
      <c r="F7" s="38" t="e">
        <f>INDEX(#REF!,MATCH(RIGHT(F1,LEN(F1)-6),#REF!,0))</f>
        <v>#REF!</v>
      </c>
      <c r="G7" s="38" t="e">
        <f>INDEX(#REF!,MATCH(RIGHT(G1,LEN(G1)-6),#REF!,0))</f>
        <v>#REF!</v>
      </c>
      <c r="H7" s="38" t="e">
        <f>INDEX(#REF!,MATCH(RIGHT(H1,LEN(H1)-6),#REF!,0))</f>
        <v>#REF!</v>
      </c>
      <c r="I7" s="38"/>
      <c r="J7" s="38" t="e">
        <f>INDEX(#REF!,MATCH(RIGHT(J1,LEN(J1)-6),#REF!,0))</f>
        <v>#REF!</v>
      </c>
      <c r="K7" s="37" t="e">
        <f>INDEX(#REF!,MATCH(RIGHT(K1,LEN(K1)-6),#REF!,0))</f>
        <v>#REF!</v>
      </c>
      <c r="L7" s="38" t="e">
        <f>INDEX(#REF!,MATCH(RIGHT(L1,LEN(L1)-6),#REF!,0))</f>
        <v>#REF!</v>
      </c>
      <c r="M7" s="38" t="e">
        <f>INDEX(#REF!,MATCH(RIGHT(M1,LEN(M1)-6),#REF!,0))</f>
        <v>#REF!</v>
      </c>
      <c r="N7" s="38" t="e">
        <f>INDEX(#REF!,MATCH(RIGHT(N1,LEN(N1)-6),#REF!,0))</f>
        <v>#REF!</v>
      </c>
      <c r="O7" s="38" t="e">
        <f>INDEX(#REF!,MATCH(RIGHT(O1,LEN(O1)-6),#REF!,0))</f>
        <v>#REF!</v>
      </c>
      <c r="P7" s="38" t="e">
        <f>INDEX(#REF!,MATCH(RIGHT(P1,LEN(P1)-6),#REF!,0))</f>
        <v>#REF!</v>
      </c>
      <c r="Q7" s="38" t="e">
        <f>INDEX(#REF!,MATCH(RIGHT(Q1,LEN(Q1)-6),#REF!,0))</f>
        <v>#REF!</v>
      </c>
      <c r="R7" s="38" t="e">
        <f>INDEX(#REF!,MATCH(RIGHT(R1,LEN(R1)-6),#REF!,0))</f>
        <v>#REF!</v>
      </c>
      <c r="S7" s="31" t="e">
        <f>INDEX(#REF!,MATCH(RIGHT(S1,LEN(S1)-6),#REF!,0))</f>
        <v>#REF!</v>
      </c>
      <c r="T7" s="38" t="e">
        <f>INDEX(#REF!,MATCH(RIGHT(T1,LEN(T1)-6),#REF!,0))</f>
        <v>#REF!</v>
      </c>
      <c r="U7" s="38" t="e">
        <f>INDEX(#REF!,MATCH(RIGHT(U1,LEN(U1)-6),#REF!,0))</f>
        <v>#REF!</v>
      </c>
      <c r="V7" s="38" t="e">
        <f>INDEX(#REF!,MATCH(RIGHT(V1,LEN(V1)-6),#REF!,0))</f>
        <v>#REF!</v>
      </c>
      <c r="W7" s="38" t="e">
        <f>INDEX(#REF!,MATCH(RIGHT(W1,LEN(W1)-6),#REF!,0))</f>
        <v>#REF!</v>
      </c>
      <c r="X7" s="38" t="e">
        <f>INDEX(#REF!,MATCH(RIGHT(X1,LEN(X1)-6),#REF!,0))</f>
        <v>#REF!</v>
      </c>
      <c r="Y7" s="38" t="e">
        <f>INDEX(#REF!,MATCH(RIGHT(Y1,LEN(Y1)-6),#REF!,0))</f>
        <v>#REF!</v>
      </c>
      <c r="Z7" s="38" t="e">
        <f>INDEX(#REF!,MATCH(RIGHT(Z1,LEN(Z1)-6),#REF!,0))</f>
        <v>#REF!</v>
      </c>
      <c r="AA7" s="38" t="e">
        <f>INDEX(#REF!,MATCH(RIGHT(AA1,LEN(AA1)-6),#REF!,0))</f>
        <v>#REF!</v>
      </c>
      <c r="AB7" s="38" t="e">
        <f>INDEX(#REF!,MATCH(RIGHT(AB1,LEN(AB1)-6),#REF!,0))</f>
        <v>#REF!</v>
      </c>
      <c r="AC7" s="38" t="e">
        <f>INDEX(#REF!,MATCH(RIGHT(AC1,LEN(AC1)-6),#REF!,0))</f>
        <v>#REF!</v>
      </c>
      <c r="AD7" s="38" t="e">
        <f>INDEX(#REF!,MATCH(RIGHT(AD1,LEN(AD1)-6),#REF!,0))</f>
        <v>#REF!</v>
      </c>
      <c r="AE7" s="38"/>
      <c r="AF7" s="38" t="e">
        <f>INDEX(#REF!,MATCH(RIGHT(AF1,LEN(AF1)-6),#REF!,0))</f>
        <v>#REF!</v>
      </c>
      <c r="AG7" s="38" t="e">
        <f>INDEX(#REF!,MATCH(RIGHT(AG1,LEN(AG1)-6),#REF!,0))</f>
        <v>#REF!</v>
      </c>
      <c r="AH7" s="38" t="e">
        <f>INDEX(#REF!,MATCH(RIGHT(AH1,LEN(AH1)-6),#REF!,0))</f>
        <v>#REF!</v>
      </c>
      <c r="AI7" s="38" t="e">
        <f>INDEX(#REF!,MATCH(RIGHT(AI1,LEN(AI1)-6),#REF!,0))</f>
        <v>#REF!</v>
      </c>
      <c r="AJ7" s="38" t="e">
        <f>INDEX(#REF!,MATCH(RIGHT(AJ1,LEN(AJ1)-6),#REF!,0))</f>
        <v>#REF!</v>
      </c>
      <c r="AK7" s="38" t="e">
        <f>INDEX(#REF!,MATCH(RIGHT(AK1,LEN(AK1)-6),#REF!,0))</f>
        <v>#REF!</v>
      </c>
      <c r="AL7" s="33" t="e">
        <f>INDEX(#REF!,MATCH(RIGHT(AL1,LEN(AL1)-6),#REF!,0))</f>
        <v>#REF!</v>
      </c>
      <c r="AM7" s="48" t="e">
        <f>INDEX(#REF!,MATCH(RIGHT(AM1,LEN(AM1)-6),#REF!,0))</f>
        <v>#REF!</v>
      </c>
      <c r="AN7" s="48" t="e">
        <f>INDEX(#REF!,MATCH(RIGHT(AN1,LEN(AN1)-6),#REF!,0))</f>
        <v>#REF!</v>
      </c>
    </row>
    <row r="8" spans="1:40" x14ac:dyDescent="0.2">
      <c r="A8" s="24" t="s">
        <v>160</v>
      </c>
      <c r="B8" s="36" t="e">
        <f>INDEX('K.Residential Stability'!#REF!,MATCH(RIGHT(B1,LEN(B1)-6),'K.Residential Stability'!$A$3:$A$37,0))</f>
        <v>#REF!</v>
      </c>
      <c r="C8" s="33" t="e">
        <f>INDEX('K.Residential Stability'!#REF!,MATCH(RIGHT(C1,LEN(C1)-6),'K.Residential Stability'!$A$3:$A$37,0))</f>
        <v>#REF!</v>
      </c>
      <c r="D8" s="33" t="e">
        <f>INDEX('K.Residential Stability'!#REF!,MATCH(RIGHT(D1,LEN(D1)-6),'K.Residential Stability'!$A$3:$A$37,0))</f>
        <v>#REF!</v>
      </c>
      <c r="E8" s="33" t="e">
        <f>INDEX('K.Residential Stability'!#REF!,MATCH(RIGHT(E1,LEN(E1)-6),'K.Residential Stability'!$A$3:$A$37,0))</f>
        <v>#REF!</v>
      </c>
      <c r="F8" s="33" t="e">
        <f>INDEX('K.Residential Stability'!#REF!,MATCH(RIGHT(F1,LEN(F1)-6),'K.Residential Stability'!$A$3:$A$37,0))</f>
        <v>#REF!</v>
      </c>
      <c r="G8" s="33" t="e">
        <f>INDEX('K.Residential Stability'!#REF!,MATCH(RIGHT(G1,LEN(G1)-6),'K.Residential Stability'!$A$3:$A$37,0))</f>
        <v>#REF!</v>
      </c>
      <c r="H8" s="33" t="e">
        <f>INDEX('K.Residential Stability'!#REF!,MATCH(RIGHT(H1,LEN(H1)-6),'K.Residential Stability'!$A$3:$A$37,0))</f>
        <v>#REF!</v>
      </c>
      <c r="I8" s="33"/>
      <c r="J8" s="33" t="e">
        <f>INDEX('K.Residential Stability'!#REF!,MATCH(RIGHT(J1,LEN(J1)-6),'K.Residential Stability'!$A$3:$A$37,0))</f>
        <v>#REF!</v>
      </c>
      <c r="K8" s="47" t="e">
        <f>INDEX('K.Residential Stability'!#REF!,MATCH(RIGHT(K1,LEN(K1)-6),'K.Residential Stability'!$A$3:$A$37,0))</f>
        <v>#REF!</v>
      </c>
      <c r="L8" s="33" t="e">
        <f>INDEX('K.Residential Stability'!#REF!,MATCH(RIGHT(L1,LEN(L1)-6),'K.Residential Stability'!$A$3:$A$37,0))</f>
        <v>#REF!</v>
      </c>
      <c r="M8" s="33" t="e">
        <f>INDEX('K.Residential Stability'!#REF!,MATCH(RIGHT(M1,LEN(M1)-6),'K.Residential Stability'!$A$3:$A$37,0))</f>
        <v>#REF!</v>
      </c>
      <c r="N8" s="33" t="e">
        <f>INDEX('K.Residential Stability'!#REF!,MATCH(RIGHT(N1,LEN(N1)-6),'K.Residential Stability'!$A$3:$A$37,0))</f>
        <v>#REF!</v>
      </c>
      <c r="O8" s="33" t="e">
        <f>INDEX('K.Residential Stability'!#REF!,MATCH(RIGHT(O1,LEN(O1)-6),'K.Residential Stability'!$A$3:$A$37,0))</f>
        <v>#REF!</v>
      </c>
      <c r="P8" s="33" t="e">
        <f>INDEX('K.Residential Stability'!#REF!,MATCH(RIGHT(P1,LEN(P1)-6),'K.Residential Stability'!$A$3:$A$37,0))</f>
        <v>#REF!</v>
      </c>
      <c r="Q8" s="33" t="e">
        <f>INDEX('K.Residential Stability'!#REF!,MATCH(RIGHT(Q1,LEN(Q1)-6),'K.Residential Stability'!$A$3:$A$37,0))</f>
        <v>#REF!</v>
      </c>
      <c r="R8" s="33" t="e">
        <f>INDEX('K.Residential Stability'!#REF!,MATCH(RIGHT(R1,LEN(R1)-6),'K.Residential Stability'!$A$3:$A$37,0))</f>
        <v>#REF!</v>
      </c>
      <c r="S8" s="13" t="e">
        <f>INDEX('K.Residential Stability'!#REF!,MATCH(RIGHT(S1,LEN(S1)-6),'K.Residential Stability'!$A$3:$A$37,0))</f>
        <v>#REF!</v>
      </c>
      <c r="T8" s="33" t="e">
        <f>INDEX('K.Residential Stability'!#REF!,MATCH(RIGHT(T1,LEN(T1)-6),'K.Residential Stability'!$A$3:$A$37,0))</f>
        <v>#REF!</v>
      </c>
      <c r="U8" s="33" t="e">
        <f>INDEX('K.Residential Stability'!#REF!,MATCH(RIGHT(U1,LEN(U1)-6),'K.Residential Stability'!$A$3:$A$37,0))</f>
        <v>#REF!</v>
      </c>
      <c r="V8" s="33" t="e">
        <f>INDEX('K.Residential Stability'!#REF!,MATCH(RIGHT(V1,LEN(V1)-6),'K.Residential Stability'!$A$3:$A$37,0))</f>
        <v>#REF!</v>
      </c>
      <c r="W8" s="33" t="e">
        <f>INDEX('K.Residential Stability'!#REF!,MATCH(RIGHT(W1,LEN(W1)-6),'K.Residential Stability'!$A$3:$A$37,0))</f>
        <v>#REF!</v>
      </c>
      <c r="X8" s="33" t="e">
        <f>INDEX('K.Residential Stability'!#REF!,MATCH(RIGHT(X1,LEN(X1)-6),'K.Residential Stability'!$A$3:$A$37,0))</f>
        <v>#REF!</v>
      </c>
      <c r="Y8" s="33" t="e">
        <f>INDEX('K.Residential Stability'!#REF!,MATCH(RIGHT(Y1,LEN(Y1)-6),'K.Residential Stability'!$A$3:$A$37,0))</f>
        <v>#REF!</v>
      </c>
      <c r="Z8" s="33" t="e">
        <f>INDEX('K.Residential Stability'!#REF!,MATCH(RIGHT(Z1,LEN(Z1)-6),'K.Residential Stability'!$A$3:$A$37,0))</f>
        <v>#REF!</v>
      </c>
      <c r="AA8" s="33" t="e">
        <f>INDEX('K.Residential Stability'!#REF!,MATCH(RIGHT(AA1,LEN(AA1)-6),'K.Residential Stability'!$A$3:$A$37,0))</f>
        <v>#REF!</v>
      </c>
      <c r="AB8" s="33" t="e">
        <f>INDEX('K.Residential Stability'!#REF!,MATCH(RIGHT(AB1,LEN(AB1)-6),'K.Residential Stability'!$A$3:$A$37,0))</f>
        <v>#REF!</v>
      </c>
      <c r="AC8" s="33" t="e">
        <f>INDEX('K.Residential Stability'!#REF!,MATCH(RIGHT(AC1,LEN(AC1)-6),'K.Residential Stability'!$A$3:$A$37,0))</f>
        <v>#REF!</v>
      </c>
      <c r="AD8" s="33" t="e">
        <f>INDEX('K.Residential Stability'!#REF!,MATCH(RIGHT(AD1,LEN(AD1)-6),'K.Residential Stability'!$A$3:$A$37,0))</f>
        <v>#REF!</v>
      </c>
      <c r="AE8" s="33"/>
      <c r="AF8" s="33" t="e">
        <f>INDEX('K.Residential Stability'!#REF!,MATCH(RIGHT(AF1,LEN(AF1)-6),'K.Residential Stability'!$A$3:$A$37,0))</f>
        <v>#REF!</v>
      </c>
      <c r="AG8" s="33" t="e">
        <f>INDEX('K.Residential Stability'!#REF!,MATCH(RIGHT(AG1,LEN(AG1)-6),'K.Residential Stability'!$A$3:$A$37,0))</f>
        <v>#REF!</v>
      </c>
      <c r="AH8" s="33" t="e">
        <f>INDEX('K.Residential Stability'!#REF!,MATCH(RIGHT(AH1,LEN(AH1)-6),'K.Residential Stability'!$A$3:$A$37,0))</f>
        <v>#REF!</v>
      </c>
      <c r="AI8" s="33" t="e">
        <f>INDEX('K.Residential Stability'!#REF!,MATCH(RIGHT(AI1,LEN(AI1)-6),'K.Residential Stability'!$A$3:$A$37,0))</f>
        <v>#REF!</v>
      </c>
      <c r="AJ8" s="33" t="e">
        <f>INDEX('K.Residential Stability'!#REF!,MATCH(RIGHT(AJ1,LEN(AJ1)-6),'K.Residential Stability'!$A$3:$A$37,0))</f>
        <v>#REF!</v>
      </c>
      <c r="AK8" s="33" t="e">
        <f>INDEX('K.Residential Stability'!#REF!,MATCH(RIGHT(AK1,LEN(AK1)-6),'K.Residential Stability'!$A$3:$A$37,0))</f>
        <v>#REF!</v>
      </c>
      <c r="AL8" s="33" t="e">
        <f>INDEX('K.Residential Stability'!#REF!,MATCH(RIGHT(AL1,LEN(AL1)-6),'K.Residential Stability'!$A$3:$A$37,0))</f>
        <v>#REF!</v>
      </c>
      <c r="AM8" s="48" t="e">
        <f>INDEX('K.Residential Stability'!#REF!,MATCH(RIGHT(AM1,LEN(AM1)-6),'K.Residential Stability'!$A$3:$A$37,0))</f>
        <v>#REF!</v>
      </c>
      <c r="AN8" s="48" t="e">
        <f>INDEX('K.Residential Stability'!#REF!,MATCH(RIGHT(AN1,LEN(AN1)-6),'K.Residential Stability'!$A$3:$A$37,0))</f>
        <v>#REF!</v>
      </c>
    </row>
    <row r="9" spans="1:40" x14ac:dyDescent="0.2">
      <c r="A9" s="24" t="s">
        <v>150</v>
      </c>
      <c r="B9" s="36" t="e">
        <f>INDEX('C.CounselingTarget'!#REF!,MATCH(RIGHT(B1,LEN(B1)-6),'C.CounselingTarget'!$A$3:$A$37,0))</f>
        <v>#REF!</v>
      </c>
      <c r="C9" s="33" t="e">
        <f>INDEX('C.CounselingTarget'!#REF!,MATCH(RIGHT(C1,LEN(C1)-6),'C.CounselingTarget'!$A$3:$A$37,0))</f>
        <v>#REF!</v>
      </c>
      <c r="D9" s="33" t="e">
        <f>INDEX('C.CounselingTarget'!#REF!,MATCH(RIGHT(D1,LEN(D1)-6),'C.CounselingTarget'!$A$3:$A$37,0))</f>
        <v>#REF!</v>
      </c>
      <c r="E9" s="33" t="e">
        <f>INDEX('C.CounselingTarget'!#REF!,MATCH(RIGHT(E1,LEN(E1)-6),'C.CounselingTarget'!$A$3:$A$37,0))</f>
        <v>#REF!</v>
      </c>
      <c r="F9" s="33" t="e">
        <f>INDEX('C.CounselingTarget'!#REF!,MATCH(RIGHT(F1,LEN(F1)-6),'C.CounselingTarget'!$A$3:$A$37,0))</f>
        <v>#REF!</v>
      </c>
      <c r="G9" s="33" t="e">
        <f>INDEX('C.CounselingTarget'!#REF!,MATCH(RIGHT(G1,LEN(G1)-6),'C.CounselingTarget'!$A$3:$A$37,0))</f>
        <v>#REF!</v>
      </c>
      <c r="H9" s="33" t="e">
        <f>INDEX('C.CounselingTarget'!#REF!,MATCH(RIGHT(H1,LEN(H1)-6),'C.CounselingTarget'!$A$3:$A$37,0))</f>
        <v>#REF!</v>
      </c>
      <c r="I9" s="33" t="e">
        <f>INDEX('C.CounselingTarget'!#REF!,MATCH(RIGHT(I1,LEN(I1)-6),'C.CounselingTarget'!$A$3:$A$37,0))</f>
        <v>#REF!</v>
      </c>
      <c r="J9" s="33" t="e">
        <f>INDEX('C.CounselingTarget'!#REF!,MATCH(RIGHT(J1,LEN(J1)-6),'C.CounselingTarget'!$A$3:$A$37,0))</f>
        <v>#REF!</v>
      </c>
      <c r="K9" s="33" t="e">
        <f>INDEX('C.CounselingTarget'!#REF!,MATCH(RIGHT(K1,LEN(K1)-6),'C.CounselingTarget'!$A$3:$A$37,0))</f>
        <v>#REF!</v>
      </c>
      <c r="L9" s="33" t="e">
        <f>INDEX('C.CounselingTarget'!#REF!,MATCH(RIGHT(L1,LEN(L1)-6),'C.CounselingTarget'!$A$3:$A$37,0))</f>
        <v>#REF!</v>
      </c>
      <c r="M9" s="33" t="e">
        <f>INDEX('C.CounselingTarget'!#REF!,MATCH(RIGHT(M1,LEN(M1)-6),'C.CounselingTarget'!$A$3:$A$37,0))</f>
        <v>#REF!</v>
      </c>
      <c r="N9" s="33" t="e">
        <f>INDEX('C.CounselingTarget'!#REF!,MATCH(RIGHT(N1,LEN(N1)-6),'C.CounselingTarget'!$A$3:$A$37,0))</f>
        <v>#REF!</v>
      </c>
      <c r="O9" s="33" t="e">
        <f>INDEX('C.CounselingTarget'!#REF!,MATCH(RIGHT(O1,LEN(O1)-6),'C.CounselingTarget'!$A$3:$A$37,0))</f>
        <v>#REF!</v>
      </c>
      <c r="P9" s="33" t="e">
        <f>INDEX('C.CounselingTarget'!#REF!,MATCH(RIGHT(P1,LEN(P1)-6),'C.CounselingTarget'!$A$3:$A$37,0))</f>
        <v>#REF!</v>
      </c>
      <c r="Q9" s="33" t="e">
        <f>INDEX('C.CounselingTarget'!#REF!,MATCH(RIGHT(Q1,LEN(Q1)-6),'C.CounselingTarget'!$A$3:$A$37,0))</f>
        <v>#REF!</v>
      </c>
      <c r="R9" s="33" t="e">
        <f>INDEX('C.CounselingTarget'!#REF!,MATCH(RIGHT(R1,LEN(R1)-6),'C.CounselingTarget'!$A$3:$A$37,0))</f>
        <v>#REF!</v>
      </c>
      <c r="S9" s="6" t="e">
        <f>INDEX('C.CounselingTarget'!#REF!,MATCH(RIGHT(S1,LEN(S1)-6),'C.CounselingTarget'!$A$3:$A$37,0))</f>
        <v>#REF!</v>
      </c>
      <c r="T9" s="33" t="e">
        <f>INDEX('C.CounselingTarget'!#REF!,MATCH(RIGHT(T1,LEN(T1)-6),'C.CounselingTarget'!$A$3:$A$37,0))</f>
        <v>#REF!</v>
      </c>
      <c r="U9" s="33" t="e">
        <f>INDEX('C.CounselingTarget'!#REF!,MATCH(RIGHT(U1,LEN(U1)-6),'C.CounselingTarget'!$A$3:$A$37,0))</f>
        <v>#REF!</v>
      </c>
      <c r="V9" s="33" t="e">
        <f>INDEX('C.CounselingTarget'!#REF!,MATCH(RIGHT(V1,LEN(V1)-6),'C.CounselingTarget'!$A$3:$A$37,0))</f>
        <v>#REF!</v>
      </c>
      <c r="W9" s="33" t="e">
        <f>INDEX('C.CounselingTarget'!#REF!,MATCH(RIGHT(W1,LEN(W1)-6),'C.CounselingTarget'!$A$3:$A$37,0))</f>
        <v>#REF!</v>
      </c>
      <c r="X9" s="33" t="e">
        <f>INDEX('C.CounselingTarget'!#REF!,MATCH(RIGHT(X1,LEN(X1)-6),'C.CounselingTarget'!$A$3:$A$37,0))</f>
        <v>#REF!</v>
      </c>
      <c r="Y9" s="33" t="e">
        <f>INDEX('C.CounselingTarget'!#REF!,MATCH(RIGHT(Y1,LEN(Y1)-6),'C.CounselingTarget'!$A$3:$A$37,0))</f>
        <v>#REF!</v>
      </c>
      <c r="Z9" s="33" t="e">
        <f>INDEX('C.CounselingTarget'!#REF!,MATCH(RIGHT(Z1,LEN(Z1)-6),'C.CounselingTarget'!$A$3:$A$37,0))</f>
        <v>#REF!</v>
      </c>
      <c r="AA9" s="33" t="e">
        <f>INDEX('C.CounselingTarget'!#REF!,MATCH(RIGHT(AA1,LEN(AA1)-6),'C.CounselingTarget'!$A$3:$A$37,0))</f>
        <v>#REF!</v>
      </c>
      <c r="AB9" s="33" t="e">
        <f>INDEX('C.CounselingTarget'!#REF!,MATCH(RIGHT(AB1,LEN(AB1)-6),'C.CounselingTarget'!$A$3:$A$37,0))</f>
        <v>#REF!</v>
      </c>
      <c r="AC9" s="33" t="e">
        <f>INDEX('C.CounselingTarget'!#REF!,MATCH(RIGHT(AC1,LEN(AC1)-6),'C.CounselingTarget'!$A$3:$A$37,0))</f>
        <v>#REF!</v>
      </c>
      <c r="AD9" s="33" t="e">
        <f>INDEX('C.CounselingTarget'!#REF!,MATCH(RIGHT(AD1,LEN(AD1)-6),'C.CounselingTarget'!$A$3:$A$37,0))</f>
        <v>#REF!</v>
      </c>
      <c r="AE9" s="33" t="e">
        <f>INDEX('C.CounselingTarget'!#REF!,MATCH(RIGHT(AE1,LEN(AE1)-6),'C.CounselingTarget'!$A$3:$A$37,0))</f>
        <v>#REF!</v>
      </c>
      <c r="AF9" s="33" t="e">
        <f>INDEX('C.CounselingTarget'!#REF!,MATCH(RIGHT(AF1,LEN(AF1)-6),'C.CounselingTarget'!$A$3:$A$37,0))</f>
        <v>#REF!</v>
      </c>
      <c r="AG9" s="33" t="e">
        <f>INDEX('C.CounselingTarget'!#REF!,MATCH(RIGHT(AG1,LEN(AG1)-6),'C.CounselingTarget'!$A$3:$A$37,0))</f>
        <v>#REF!</v>
      </c>
      <c r="AH9" s="33" t="e">
        <f>INDEX('C.CounselingTarget'!#REF!,MATCH(RIGHT(AH1,LEN(AH1)-6),'C.CounselingTarget'!$A$3:$A$37,0))</f>
        <v>#REF!</v>
      </c>
      <c r="AI9" s="33" t="e">
        <f>INDEX('C.CounselingTarget'!#REF!,MATCH(RIGHT(AI1,LEN(AI1)-6),'C.CounselingTarget'!$A$3:$A$37,0))</f>
        <v>#REF!</v>
      </c>
      <c r="AJ9" s="33" t="e">
        <f>INDEX('C.CounselingTarget'!#REF!,MATCH(RIGHT(AJ1,LEN(AJ1)-6),'C.CounselingTarget'!$A$3:$A$37,0))</f>
        <v>#REF!</v>
      </c>
      <c r="AK9" s="33" t="e">
        <f>INDEX('C.CounselingTarget'!#REF!,MATCH(RIGHT(AK1,LEN(AK1)-6),'C.CounselingTarget'!$A$3:$A$37,0))</f>
        <v>#REF!</v>
      </c>
      <c r="AL9" s="33" t="e">
        <f>INDEX('C.CounselingTarget'!#REF!,MATCH(RIGHT(AL1,LEN(AL1)-6),'C.CounselingTarget'!$A$3:$A$37,0))</f>
        <v>#REF!</v>
      </c>
      <c r="AM9" s="48" t="e">
        <f>INDEX('C.CounselingTarget'!#REF!,MATCH(RIGHT(AM1,LEN(AM1)-6),'C.CounselingTarget'!$A$3:$A$37,0))</f>
        <v>#REF!</v>
      </c>
      <c r="AN9" s="48" t="e">
        <f>INDEX('C.CounselingTarget'!#REF!,MATCH(RIGHT(AN1,LEN(AN1)-6),'C.CounselingTarget'!$A$3:$A$37,0))</f>
        <v>#REF!</v>
      </c>
    </row>
    <row r="10" spans="1:40" x14ac:dyDescent="0.2">
      <c r="A10" s="24" t="s">
        <v>96</v>
      </c>
      <c r="B10" s="33" t="e">
        <f>INDEX(D.ACTTarget!#REF!,MATCH(RIGHT(B1,LEN(B1)-6),D.ACTTarget!$A$3:$A$37,0))</f>
        <v>#REF!</v>
      </c>
      <c r="C10" s="33" t="e">
        <f>INDEX(D.ACTTarget!#REF!,MATCH(RIGHT(C1,LEN(C1)-6),D.ACTTarget!$A$3:$A$37,0))</f>
        <v>#REF!</v>
      </c>
      <c r="D10" s="33" t="e">
        <f>INDEX(D.ACTTarget!#REF!,MATCH(RIGHT(D1,LEN(D1)-6),D.ACTTarget!$A$3:$A$37,0))</f>
        <v>#REF!</v>
      </c>
      <c r="E10" s="33" t="e">
        <f>INDEX(D.ACTTarget!#REF!,MATCH(RIGHT(E1,LEN(E1)-6),D.ACTTarget!$A$3:$A$37,0))</f>
        <v>#REF!</v>
      </c>
      <c r="F10" s="33" t="e">
        <f>INDEX(D.ACTTarget!#REF!,MATCH(RIGHT(F1,LEN(F1)-6),D.ACTTarget!$A$3:$A$37,0))</f>
        <v>#REF!</v>
      </c>
      <c r="G10" s="33" t="e">
        <f>INDEX(D.ACTTarget!#REF!,MATCH(RIGHT(G1,LEN(G1)-6),D.ACTTarget!$A$3:$A$37,0))</f>
        <v>#REF!</v>
      </c>
      <c r="H10" s="33" t="e">
        <f>INDEX(D.ACTTarget!#REF!,MATCH(RIGHT(H1,LEN(H1)-6),D.ACTTarget!$A$3:$A$37,0))</f>
        <v>#REF!</v>
      </c>
      <c r="I10" s="33" t="e">
        <f>INDEX(D.ACTTarget!#REF!,MATCH(RIGHT(I1,LEN(I1)-6),D.ACTTarget!$A$3:$A$37,0))</f>
        <v>#REF!</v>
      </c>
      <c r="J10" s="33" t="e">
        <f>INDEX(D.ACTTarget!#REF!,MATCH(RIGHT(J1,LEN(J1)-6),D.ACTTarget!$A$3:$A$37,0))</f>
        <v>#REF!</v>
      </c>
      <c r="K10" s="33" t="e">
        <f>INDEX(D.ACTTarget!#REF!,MATCH(RIGHT(K1,LEN(K1)-6),D.ACTTarget!$A$3:$A$37,0))</f>
        <v>#REF!</v>
      </c>
      <c r="L10" s="33" t="e">
        <f>INDEX(D.ACTTarget!#REF!,MATCH(RIGHT(L1,LEN(L1)-6),D.ACTTarget!$A$3:$A$37,0))</f>
        <v>#REF!</v>
      </c>
      <c r="M10" s="33" t="e">
        <f>INDEX(D.ACTTarget!#REF!,MATCH(RIGHT(M1,LEN(M1)-6),D.ACTTarget!$A$3:$A$37,0))</f>
        <v>#REF!</v>
      </c>
      <c r="N10" s="33" t="e">
        <f>INDEX(D.ACTTarget!#REF!,MATCH(RIGHT(N1,LEN(N1)-6),D.ACTTarget!$A$3:$A$37,0))</f>
        <v>#REF!</v>
      </c>
      <c r="O10" s="33" t="e">
        <f>INDEX(D.ACTTarget!#REF!,MATCH(RIGHT(O1,LEN(O1)-6),D.ACTTarget!$A$3:$A$37,0))</f>
        <v>#REF!</v>
      </c>
      <c r="P10" s="33" t="e">
        <f>INDEX(D.ACTTarget!#REF!,MATCH(RIGHT(P1,LEN(P1)-6),D.ACTTarget!$A$3:$A$37,0))</f>
        <v>#REF!</v>
      </c>
      <c r="Q10" s="33" t="e">
        <f>INDEX(D.ACTTarget!#REF!,MATCH(RIGHT(Q1,LEN(Q1)-6),D.ACTTarget!$A$3:$A$37,0))</f>
        <v>#REF!</v>
      </c>
      <c r="R10" s="33" t="e">
        <f>INDEX(D.ACTTarget!#REF!,MATCH(RIGHT(R1,LEN(R1)-6),D.ACTTarget!$A$3:$A$37,0))</f>
        <v>#REF!</v>
      </c>
      <c r="S10" s="6" t="e">
        <f>INDEX(D.ACTTarget!#REF!,MATCH(RIGHT(S1,LEN(S1)-6),D.ACTTarget!$A$3:$A$37,0))</f>
        <v>#REF!</v>
      </c>
      <c r="T10" s="33" t="e">
        <f>INDEX(D.ACTTarget!#REF!,MATCH(RIGHT(T1,LEN(T1)-6),D.ACTTarget!$A$3:$A$37,0))</f>
        <v>#REF!</v>
      </c>
      <c r="U10" s="33" t="e">
        <f>INDEX(D.ACTTarget!#REF!,MATCH(RIGHT(U1,LEN(U1)-6),D.ACTTarget!$A$3:$A$37,0))</f>
        <v>#REF!</v>
      </c>
      <c r="V10" s="33" t="e">
        <f>INDEX(D.ACTTarget!#REF!,MATCH(RIGHT(V1,LEN(V1)-6),D.ACTTarget!$A$3:$A$37,0))</f>
        <v>#REF!</v>
      </c>
      <c r="W10" s="33" t="e">
        <f>INDEX(D.ACTTarget!#REF!,MATCH(RIGHT(W1,LEN(W1)-6),D.ACTTarget!$A$3:$A$37,0))</f>
        <v>#REF!</v>
      </c>
      <c r="X10" s="33" t="e">
        <f>INDEX(D.ACTTarget!#REF!,MATCH(RIGHT(X1,LEN(X1)-6),D.ACTTarget!$A$3:$A$37,0))</f>
        <v>#REF!</v>
      </c>
      <c r="Y10" s="33" t="e">
        <f>INDEX(D.ACTTarget!#REF!,MATCH(RIGHT(Y1,LEN(Y1)-6),D.ACTTarget!$A$3:$A$37,0))</f>
        <v>#REF!</v>
      </c>
      <c r="Z10" s="33" t="e">
        <f>INDEX(D.ACTTarget!#REF!,MATCH(RIGHT(Z1,LEN(Z1)-6),D.ACTTarget!$A$3:$A$37,0))</f>
        <v>#REF!</v>
      </c>
      <c r="AA10" s="33" t="e">
        <f>INDEX(D.ACTTarget!#REF!,MATCH(RIGHT(AA1,LEN(AA1)-6),D.ACTTarget!$A$3:$A$37,0))</f>
        <v>#REF!</v>
      </c>
      <c r="AB10" s="33" t="e">
        <f>INDEX(D.ACTTarget!#REF!,MATCH(RIGHT(AB1,LEN(AB1)-6),D.ACTTarget!$A$3:$A$37,0))</f>
        <v>#REF!</v>
      </c>
      <c r="AC10" s="33" t="e">
        <f>INDEX(D.ACTTarget!#REF!,MATCH(RIGHT(AC1,LEN(AC1)-6),D.ACTTarget!$A$3:$A$37,0))</f>
        <v>#REF!</v>
      </c>
      <c r="AD10" s="33" t="e">
        <f>INDEX(D.ACTTarget!#REF!,MATCH(RIGHT(AD1,LEN(AD1)-6),D.ACTTarget!$A$3:$A$37,0))</f>
        <v>#REF!</v>
      </c>
      <c r="AE10" s="33" t="e">
        <f>INDEX(D.ACTTarget!#REF!,MATCH(RIGHT(AE1,LEN(AE1)-6),D.ACTTarget!$A$3:$A$37,0))</f>
        <v>#REF!</v>
      </c>
      <c r="AF10" s="33" t="e">
        <f>INDEX(D.ACTTarget!#REF!,MATCH(RIGHT(AF1,LEN(AF1)-6),D.ACTTarget!$A$3:$A$37,0))</f>
        <v>#REF!</v>
      </c>
      <c r="AG10" s="33" t="e">
        <f>INDEX(D.ACTTarget!#REF!,MATCH(RIGHT(AG1,LEN(AG1)-6),D.ACTTarget!$A$3:$A$37,0))</f>
        <v>#REF!</v>
      </c>
      <c r="AH10" s="33" t="e">
        <f>INDEX(D.ACTTarget!#REF!,MATCH(RIGHT(AH1,LEN(AH1)-6),D.ACTTarget!$A$3:$A$37,0))</f>
        <v>#REF!</v>
      </c>
      <c r="AI10" s="33" t="e">
        <f>INDEX(D.ACTTarget!#REF!,MATCH(RIGHT(AI1,LEN(AI1)-6),D.ACTTarget!$A$3:$A$37,0))</f>
        <v>#REF!</v>
      </c>
      <c r="AJ10" s="33" t="e">
        <f>INDEX(D.ACTTarget!#REF!,MATCH(RIGHT(AJ1,LEN(AJ1)-6),D.ACTTarget!$A$3:$A$37,0))</f>
        <v>#REF!</v>
      </c>
      <c r="AK10" s="33" t="e">
        <f>INDEX(D.ACTTarget!#REF!,MATCH(RIGHT(AK1,LEN(AK1)-6),D.ACTTarget!$A$3:$A$37,0))</f>
        <v>#REF!</v>
      </c>
      <c r="AL10" s="33" t="e">
        <f>INDEX(D.ACTTarget!#REF!,MATCH(RIGHT(AL1,LEN(AL1)-6),D.ACTTarget!$A$3:$A$37,0))</f>
        <v>#REF!</v>
      </c>
      <c r="AM10" s="48" t="e">
        <f>INDEX(D.ACTTarget!#REF!,MATCH(RIGHT(AM1,LEN(AM1)-6),D.ACTTarget!$A$3:$A$37,0))</f>
        <v>#REF!</v>
      </c>
      <c r="AN10" s="48" t="e">
        <f>INDEX(D.ACTTarget!#REF!,MATCH(RIGHT(AN1,LEN(AN1)-6),D.ACTTarget!$A$3:$A$37,0))</f>
        <v>#REF!</v>
      </c>
    </row>
    <row r="11" spans="1:40" x14ac:dyDescent="0.2">
      <c r="A11" s="24" t="s">
        <v>107</v>
      </c>
      <c r="B11" s="39" t="e">
        <f>INDEX(M.Hospitalization!#REF!,MATCH(RIGHT(B1,LEN(B1)-6),M.Hospitalization!$A$3:$A$37,0))</f>
        <v>#REF!</v>
      </c>
      <c r="C11" s="39" t="e">
        <f>INDEX(M.Hospitalization!#REF!,MATCH(RIGHT(C1,LEN(C1)-6),M.Hospitalization!$A$3:$A$37,0))</f>
        <v>#REF!</v>
      </c>
      <c r="D11" s="39" t="e">
        <f>INDEX(M.Hospitalization!#REF!,MATCH(RIGHT(D1,LEN(D1)-6),M.Hospitalization!$A$3:$A$37,0))</f>
        <v>#REF!</v>
      </c>
      <c r="E11" s="39" t="e">
        <f>INDEX(M.Hospitalization!#REF!,MATCH(RIGHT(E1,LEN(E1)-6),M.Hospitalization!$A$3:$A$37,0))</f>
        <v>#REF!</v>
      </c>
      <c r="F11" s="39" t="e">
        <f>INDEX(M.Hospitalization!#REF!,MATCH(RIGHT(F1,LEN(F1)-6),M.Hospitalization!$A$3:$A$37,0))</f>
        <v>#REF!</v>
      </c>
      <c r="G11" s="39" t="e">
        <f>INDEX(M.Hospitalization!#REF!,MATCH(RIGHT(G1,LEN(G1)-6),M.Hospitalization!$A$3:$A$37,0))</f>
        <v>#REF!</v>
      </c>
      <c r="H11" s="39" t="e">
        <f>INDEX(M.Hospitalization!#REF!,MATCH(RIGHT(H1,LEN(H1)-6),M.Hospitalization!$A$3:$A$37,0))</f>
        <v>#REF!</v>
      </c>
      <c r="I11" s="39" t="e">
        <f>INDEX(M.Hospitalization!#REF!,MATCH(RIGHT(I1,LEN(I1)-6),M.Hospitalization!$A$3:$A$37,0))</f>
        <v>#REF!</v>
      </c>
      <c r="J11" s="39" t="e">
        <f>INDEX(M.Hospitalization!#REF!,MATCH(RIGHT(J1,LEN(J1)-6),M.Hospitalization!$A$3:$A$37,0))</f>
        <v>#REF!</v>
      </c>
      <c r="K11" s="39" t="e">
        <f>INDEX(M.Hospitalization!#REF!,MATCH(RIGHT(K1,LEN(K1)-6),M.Hospitalization!$A$3:$A$37,0))</f>
        <v>#REF!</v>
      </c>
      <c r="L11" s="39" t="e">
        <f>INDEX(M.Hospitalization!#REF!,MATCH(RIGHT(L1,LEN(L1)-6),M.Hospitalization!$A$3:$A$37,0))</f>
        <v>#REF!</v>
      </c>
      <c r="M11" s="39" t="e">
        <f>INDEX(M.Hospitalization!#REF!,MATCH(RIGHT(M1,LEN(M1)-6),M.Hospitalization!$A$3:$A$37,0))</f>
        <v>#REF!</v>
      </c>
      <c r="N11" s="39" t="e">
        <f>INDEX(M.Hospitalization!#REF!,MATCH(RIGHT(N1,LEN(N1)-6),M.Hospitalization!$A$3:$A$37,0))</f>
        <v>#REF!</v>
      </c>
      <c r="O11" s="39" t="e">
        <f>INDEX(M.Hospitalization!#REF!,MATCH(RIGHT(O1,LEN(O1)-6),M.Hospitalization!$A$3:$A$37,0))</f>
        <v>#REF!</v>
      </c>
      <c r="P11" s="39" t="e">
        <f>INDEX(M.Hospitalization!#REF!,MATCH(RIGHT(P1,LEN(P1)-6),M.Hospitalization!$A$3:$A$37,0))</f>
        <v>#REF!</v>
      </c>
      <c r="Q11" s="39" t="e">
        <f>INDEX(M.Hospitalization!#REF!,MATCH(RIGHT(Q1,LEN(Q1)-6),M.Hospitalization!$A$3:$A$37,0))</f>
        <v>#REF!</v>
      </c>
      <c r="R11" s="39" t="e">
        <f>INDEX(M.Hospitalization!#REF!,MATCH(RIGHT(R1,LEN(R1)-6),M.Hospitalization!$A$3:$A$37,0))</f>
        <v>#REF!</v>
      </c>
      <c r="S11" s="11" t="e">
        <f>INDEX(M.Hospitalization!#REF!,MATCH(RIGHT(S1,LEN(S1)-6),M.Hospitalization!$A$3:$A$37,0))</f>
        <v>#REF!</v>
      </c>
      <c r="T11" s="39" t="e">
        <f>INDEX(M.Hospitalization!#REF!,MATCH(RIGHT(T1,LEN(T1)-6),M.Hospitalization!$A$3:$A$37,0))</f>
        <v>#REF!</v>
      </c>
      <c r="U11" s="39" t="e">
        <f>INDEX(M.Hospitalization!#REF!,MATCH(RIGHT(U1,LEN(U1)-6),M.Hospitalization!$A$3:$A$37,0))</f>
        <v>#REF!</v>
      </c>
      <c r="V11" s="39" t="e">
        <f>INDEX(M.Hospitalization!#REF!,MATCH(RIGHT(V1,LEN(V1)-6),M.Hospitalization!$A$3:$A$37,0))</f>
        <v>#REF!</v>
      </c>
      <c r="W11" s="39" t="e">
        <f>INDEX(M.Hospitalization!#REF!,MATCH(RIGHT(W1,LEN(W1)-6),M.Hospitalization!$A$3:$A$37,0))</f>
        <v>#REF!</v>
      </c>
      <c r="X11" s="39" t="e">
        <f>INDEX(M.Hospitalization!#REF!,MATCH(RIGHT(X1,LEN(X1)-6),M.Hospitalization!$A$3:$A$37,0))</f>
        <v>#REF!</v>
      </c>
      <c r="Y11" s="39" t="e">
        <f>INDEX(M.Hospitalization!#REF!,MATCH(RIGHT(Y1,LEN(Y1)-6),M.Hospitalization!$A$3:$A$37,0))</f>
        <v>#REF!</v>
      </c>
      <c r="Z11" s="39" t="e">
        <f>INDEX(M.Hospitalization!#REF!,MATCH(RIGHT(Z1,LEN(Z1)-6),M.Hospitalization!$A$3:$A$37,0))</f>
        <v>#REF!</v>
      </c>
      <c r="AA11" s="39" t="e">
        <f>INDEX(M.Hospitalization!#REF!,MATCH(RIGHT(AA1,LEN(AA1)-6),M.Hospitalization!$A$3:$A$37,0))</f>
        <v>#REF!</v>
      </c>
      <c r="AB11" s="39" t="e">
        <f>INDEX(M.Hospitalization!#REF!,MATCH(RIGHT(AB1,LEN(AB1)-6),M.Hospitalization!$A$3:$A$37,0))</f>
        <v>#REF!</v>
      </c>
      <c r="AC11" s="39" t="e">
        <f>INDEX(M.Hospitalization!#REF!,MATCH(RIGHT(AC1,LEN(AC1)-6),M.Hospitalization!$A$3:$A$37,0))</f>
        <v>#REF!</v>
      </c>
      <c r="AD11" s="39" t="e">
        <f>INDEX(M.Hospitalization!#REF!,MATCH(RIGHT(AD1,LEN(AD1)-6),M.Hospitalization!$A$3:$A$37,0))</f>
        <v>#REF!</v>
      </c>
      <c r="AE11" s="39" t="e">
        <f>INDEX(M.Hospitalization!#REF!,MATCH(RIGHT(AE1,LEN(AE1)-6),M.Hospitalization!$A$3:$A$37,0))</f>
        <v>#REF!</v>
      </c>
      <c r="AF11" s="39" t="e">
        <f>INDEX(M.Hospitalization!#REF!,MATCH(RIGHT(AF1,LEN(AF1)-6),M.Hospitalization!$A$3:$A$37,0))</f>
        <v>#REF!</v>
      </c>
      <c r="AG11" s="39" t="e">
        <f>INDEX(M.Hospitalization!#REF!,MATCH(RIGHT(AG1,LEN(AG1)-6),M.Hospitalization!$A$3:$A$37,0))</f>
        <v>#REF!</v>
      </c>
      <c r="AH11" s="39" t="e">
        <f>INDEX(M.Hospitalization!#REF!,MATCH(RIGHT(AH1,LEN(AH1)-6),M.Hospitalization!$A$3:$A$37,0))</f>
        <v>#REF!</v>
      </c>
      <c r="AI11" s="39" t="e">
        <f>INDEX(M.Hospitalization!#REF!,MATCH(RIGHT(AI1,LEN(AI1)-6),M.Hospitalization!$A$3:$A$37,0))</f>
        <v>#REF!</v>
      </c>
      <c r="AJ11" s="39" t="e">
        <f>INDEX(M.Hospitalization!#REF!,MATCH(RIGHT(AJ1,LEN(AJ1)-6),M.Hospitalization!$A$3:$A$37,0))</f>
        <v>#REF!</v>
      </c>
      <c r="AK11" s="39" t="e">
        <f>INDEX(M.Hospitalization!#REF!,MATCH(RIGHT(AK1,LEN(AK1)-6),M.Hospitalization!$A$3:$A$37,0))</f>
        <v>#REF!</v>
      </c>
      <c r="AL11" s="39" t="e">
        <f>INDEX(M.Hospitalization!#REF!,MATCH(RIGHT(AL1,LEN(AL1)-6),M.Hospitalization!$A$3:$A$37,0))</f>
        <v>#REF!</v>
      </c>
      <c r="AM11" s="48" t="e">
        <f>INDEX(M.Hospitalization!#REF!,MATCH(RIGHT(AM1,LEN(AM1)-6),M.Hospitalization!$A$3:$A$37,0))</f>
        <v>#REF!</v>
      </c>
      <c r="AN11" s="48" t="e">
        <f>INDEX(M.Hospitalization!#REF!,MATCH(RIGHT(AN1,LEN(AN1)-6),M.Hospitalization!$A$3:$A$37,0))</f>
        <v>#REF!</v>
      </c>
    </row>
    <row r="12" spans="1:40" x14ac:dyDescent="0.2">
      <c r="A12" s="24" t="s">
        <v>149</v>
      </c>
      <c r="B12" s="39" t="e">
        <f>INDEX('Q.Jail Diversion'!#REF!,MATCH(RIGHT(B1,LEN(B1)-6),'Q.Jail Diversion'!$A$3:$A$37,0))</f>
        <v>#REF!</v>
      </c>
      <c r="C12" s="39" t="e">
        <f>INDEX('Q.Jail Diversion'!#REF!,MATCH(RIGHT(C1,LEN(C1)-6),'Q.Jail Diversion'!$A$3:$A$37,0))</f>
        <v>#REF!</v>
      </c>
      <c r="D12" s="39" t="e">
        <f>INDEX('Q.Jail Diversion'!#REF!,MATCH(RIGHT(D1,LEN(D1)-6),'Q.Jail Diversion'!$A$3:$A$37,0))</f>
        <v>#REF!</v>
      </c>
      <c r="E12" s="39" t="e">
        <f>INDEX('Q.Jail Diversion'!#REF!,MATCH(RIGHT(E1,LEN(E1)-6),'Q.Jail Diversion'!$A$3:$A$37,0))</f>
        <v>#REF!</v>
      </c>
      <c r="F12" s="39" t="e">
        <f>INDEX('Q.Jail Diversion'!#REF!,MATCH(RIGHT(F1,LEN(F1)-6),'Q.Jail Diversion'!$A$3:$A$37,0))</f>
        <v>#REF!</v>
      </c>
      <c r="G12" s="39" t="e">
        <f>INDEX('Q.Jail Diversion'!#REF!,MATCH(RIGHT(G1,LEN(G1)-6),'Q.Jail Diversion'!$A$3:$A$37,0))</f>
        <v>#REF!</v>
      </c>
      <c r="H12" s="39" t="e">
        <f>INDEX('Q.Jail Diversion'!#REF!,MATCH(RIGHT(H1,LEN(H1)-6),'Q.Jail Diversion'!$A$3:$A$37,0))</f>
        <v>#REF!</v>
      </c>
      <c r="I12" s="39" t="e">
        <f>INDEX('Q.Jail Diversion'!#REF!,MATCH(RIGHT(I1,LEN(I1)-6),'Q.Jail Diversion'!$A$3:$A$37,0))</f>
        <v>#REF!</v>
      </c>
      <c r="J12" s="39" t="e">
        <f>INDEX('Q.Jail Diversion'!#REF!,MATCH(RIGHT(J1,LEN(J1)-6),'Q.Jail Diversion'!$A$3:$A$37,0))</f>
        <v>#REF!</v>
      </c>
      <c r="K12" s="39" t="e">
        <f>INDEX('Q.Jail Diversion'!#REF!,MATCH(RIGHT(K1,LEN(K1)-6),'Q.Jail Diversion'!$A$3:$A$37,0))</f>
        <v>#REF!</v>
      </c>
      <c r="L12" s="39" t="e">
        <f>INDEX('Q.Jail Diversion'!#REF!,MATCH(RIGHT(L1,LEN(L1)-6),'Q.Jail Diversion'!$A$3:$A$37,0))</f>
        <v>#REF!</v>
      </c>
      <c r="M12" s="39" t="e">
        <f>INDEX('Q.Jail Diversion'!#REF!,MATCH(RIGHT(M1,LEN(M1)-6),'Q.Jail Diversion'!$A$3:$A$37,0))</f>
        <v>#REF!</v>
      </c>
      <c r="N12" s="39" t="e">
        <f>INDEX('Q.Jail Diversion'!#REF!,MATCH(RIGHT(N1,LEN(N1)-6),'Q.Jail Diversion'!$A$3:$A$37,0))</f>
        <v>#REF!</v>
      </c>
      <c r="O12" s="39" t="e">
        <f>INDEX('Q.Jail Diversion'!#REF!,MATCH(RIGHT(O1,LEN(O1)-6),'Q.Jail Diversion'!$A$3:$A$37,0))</f>
        <v>#REF!</v>
      </c>
      <c r="P12" s="39" t="e">
        <f>INDEX('Q.Jail Diversion'!#REF!,MATCH(RIGHT(P1,LEN(P1)-6),'Q.Jail Diversion'!$A$3:$A$37,0))</f>
        <v>#REF!</v>
      </c>
      <c r="Q12" s="39" t="e">
        <f>INDEX('Q.Jail Diversion'!#REF!,MATCH(RIGHT(Q1,LEN(Q1)-6),'Q.Jail Diversion'!$A$3:$A$37,0))</f>
        <v>#REF!</v>
      </c>
      <c r="R12" s="39" t="e">
        <f>INDEX('Q.Jail Diversion'!#REF!,MATCH(RIGHT(R1,LEN(R1)-6),'Q.Jail Diversion'!$A$3:$A$37,0))</f>
        <v>#REF!</v>
      </c>
      <c r="S12" s="11" t="e">
        <f>INDEX('Q.Jail Diversion'!#REF!,MATCH(RIGHT(S1,LEN(S1)-6),'Q.Jail Diversion'!$A$3:$A$37,0))</f>
        <v>#REF!</v>
      </c>
      <c r="T12" s="39" t="e">
        <f>INDEX('Q.Jail Diversion'!#REF!,MATCH(RIGHT(T1,LEN(T1)-6),'Q.Jail Diversion'!$A$3:$A$37,0))</f>
        <v>#REF!</v>
      </c>
      <c r="U12" s="39" t="e">
        <f>INDEX('Q.Jail Diversion'!#REF!,MATCH(RIGHT(U1,LEN(U1)-6),'Q.Jail Diversion'!$A$3:$A$37,0))</f>
        <v>#REF!</v>
      </c>
      <c r="V12" s="39" t="e">
        <f>INDEX('Q.Jail Diversion'!#REF!,MATCH(RIGHT(V1,LEN(V1)-6),'Q.Jail Diversion'!$A$3:$A$37,0))</f>
        <v>#REF!</v>
      </c>
      <c r="W12" s="39" t="e">
        <f>INDEX('Q.Jail Diversion'!#REF!,MATCH(RIGHT(W1,LEN(W1)-6),'Q.Jail Diversion'!$A$3:$A$37,0))</f>
        <v>#REF!</v>
      </c>
      <c r="X12" s="39" t="e">
        <f>INDEX('Q.Jail Diversion'!#REF!,MATCH(RIGHT(X1,LEN(X1)-6),'Q.Jail Diversion'!$A$3:$A$37,0))</f>
        <v>#REF!</v>
      </c>
      <c r="Y12" s="39" t="e">
        <f>INDEX('Q.Jail Diversion'!#REF!,MATCH(RIGHT(Y1,LEN(Y1)-6),'Q.Jail Diversion'!$A$3:$A$37,0))</f>
        <v>#REF!</v>
      </c>
      <c r="Z12" s="39" t="e">
        <f>INDEX('Q.Jail Diversion'!#REF!,MATCH(RIGHT(Z1,LEN(Z1)-6),'Q.Jail Diversion'!$A$3:$A$37,0))</f>
        <v>#REF!</v>
      </c>
      <c r="AA12" s="39" t="e">
        <f>INDEX('Q.Jail Diversion'!#REF!,MATCH(RIGHT(AA1,LEN(AA1)-6),'Q.Jail Diversion'!$A$3:$A$37,0))</f>
        <v>#REF!</v>
      </c>
      <c r="AB12" s="39" t="e">
        <f>INDEX('Q.Jail Diversion'!#REF!,MATCH(RIGHT(AB1,LEN(AB1)-6),'Q.Jail Diversion'!$A$3:$A$37,0))</f>
        <v>#REF!</v>
      </c>
      <c r="AC12" s="39" t="e">
        <f>INDEX('Q.Jail Diversion'!#REF!,MATCH(RIGHT(AC1,LEN(AC1)-6),'Q.Jail Diversion'!$A$3:$A$37,0))</f>
        <v>#REF!</v>
      </c>
      <c r="AD12" s="39" t="e">
        <f>INDEX('Q.Jail Diversion'!#REF!,MATCH(RIGHT(AD1,LEN(AD1)-6),'Q.Jail Diversion'!$A$3:$A$37,0))</f>
        <v>#REF!</v>
      </c>
      <c r="AE12" s="39" t="e">
        <f>INDEX('Q.Jail Diversion'!#REF!,MATCH(RIGHT(AE1,LEN(AE1)-6),'Q.Jail Diversion'!$A$3:$A$37,0))</f>
        <v>#REF!</v>
      </c>
      <c r="AF12" s="39" t="e">
        <f>INDEX('Q.Jail Diversion'!#REF!,MATCH(RIGHT(AF1,LEN(AF1)-6),'Q.Jail Diversion'!$A$3:$A$37,0))</f>
        <v>#REF!</v>
      </c>
      <c r="AG12" s="39" t="e">
        <f>INDEX('Q.Jail Diversion'!#REF!,MATCH(RIGHT(AG1,LEN(AG1)-6),'Q.Jail Diversion'!$A$3:$A$37,0))</f>
        <v>#REF!</v>
      </c>
      <c r="AH12" s="39" t="e">
        <f>INDEX('Q.Jail Diversion'!#REF!,MATCH(RIGHT(AH1,LEN(AH1)-6),'Q.Jail Diversion'!$A$3:$A$37,0))</f>
        <v>#REF!</v>
      </c>
      <c r="AI12" s="39" t="e">
        <f>INDEX('Q.Jail Diversion'!#REF!,MATCH(RIGHT(AI1,LEN(AI1)-6),'Q.Jail Diversion'!$A$3:$A$37,0))</f>
        <v>#REF!</v>
      </c>
      <c r="AJ12" s="39" t="e">
        <f>INDEX('Q.Jail Diversion'!#REF!,MATCH(RIGHT(AJ1,LEN(AJ1)-6),'Q.Jail Diversion'!$A$3:$A$37,0))</f>
        <v>#REF!</v>
      </c>
      <c r="AK12" s="39" t="e">
        <f>INDEX('Q.Jail Diversion'!#REF!,MATCH(RIGHT(AK1,LEN(AK1)-6),'Q.Jail Diversion'!$A$3:$A$37,0))</f>
        <v>#REF!</v>
      </c>
      <c r="AL12" s="39" t="e">
        <f>INDEX('Q.Jail Diversion'!#REF!,MATCH(RIGHT(AL1,LEN(AL1)-6),'Q.Jail Diversion'!$A$3:$A$37,0))</f>
        <v>#REF!</v>
      </c>
      <c r="AM12" s="48" t="e">
        <f>INDEX('Q.Jail Diversion'!#REF!,MATCH(RIGHT(AM1,LEN(AM1)-6),'Q.Jail Diversion'!$A$3:$A$37,0))</f>
        <v>#REF!</v>
      </c>
      <c r="AN12" s="48" t="e">
        <f>INDEX('Q.Jail Diversion'!#REF!,MATCH(RIGHT(AN1,LEN(AN1)-6),'Q.Jail Diversion'!$A$3:$A$37,0))</f>
        <v>#REF!</v>
      </c>
    </row>
    <row r="13" spans="1:40" x14ac:dyDescent="0.2">
      <c r="A13" s="24" t="s">
        <v>108</v>
      </c>
      <c r="B13" s="39" t="e">
        <f>INDEX('N.Effective Crisis Response'!#REF!,MATCH(RIGHT(B1,LEN(B1)-6),'N.Effective Crisis Response'!$A$3:$A$37,0))</f>
        <v>#REF!</v>
      </c>
      <c r="C13" s="39" t="e">
        <f>INDEX('N.Effective Crisis Response'!#REF!,MATCH(RIGHT(C1,LEN(C1)-6),'N.Effective Crisis Response'!$A$3:$A$37,0))</f>
        <v>#REF!</v>
      </c>
      <c r="D13" s="39" t="e">
        <f>INDEX('N.Effective Crisis Response'!#REF!,MATCH(RIGHT(D1,LEN(D1)-6),'N.Effective Crisis Response'!$A$3:$A$37,0))</f>
        <v>#REF!</v>
      </c>
      <c r="E13" s="39" t="e">
        <f>INDEX('N.Effective Crisis Response'!#REF!,MATCH(RIGHT(E1,LEN(E1)-6),'N.Effective Crisis Response'!$A$3:$A$37,0))</f>
        <v>#REF!</v>
      </c>
      <c r="F13" s="39" t="e">
        <f>INDEX('N.Effective Crisis Response'!#REF!,MATCH(RIGHT(F1,LEN(F1)-6),'N.Effective Crisis Response'!$A$3:$A$37,0))</f>
        <v>#REF!</v>
      </c>
      <c r="G13" s="39" t="e">
        <f>INDEX('N.Effective Crisis Response'!#REF!,MATCH(RIGHT(G1,LEN(G1)-6),'N.Effective Crisis Response'!$A$3:$A$37,0))</f>
        <v>#REF!</v>
      </c>
      <c r="H13" s="39" t="e">
        <f>INDEX('N.Effective Crisis Response'!#REF!,MATCH(RIGHT(H1,LEN(H1)-6),'N.Effective Crisis Response'!$A$3:$A$37,0))</f>
        <v>#REF!</v>
      </c>
      <c r="I13" s="39" t="e">
        <f>INDEX('N.Effective Crisis Response'!#REF!,MATCH(RIGHT(I1,LEN(I1)-6),'N.Effective Crisis Response'!$A$3:$A$37,0))</f>
        <v>#REF!</v>
      </c>
      <c r="J13" s="39" t="e">
        <f>INDEX('N.Effective Crisis Response'!#REF!,MATCH(RIGHT(J1,LEN(J1)-6),'N.Effective Crisis Response'!$A$3:$A$37,0))</f>
        <v>#REF!</v>
      </c>
      <c r="K13" s="39" t="e">
        <f>INDEX('N.Effective Crisis Response'!#REF!,MATCH(RIGHT(K1,LEN(K1)-6),'N.Effective Crisis Response'!$A$3:$A$37,0))</f>
        <v>#REF!</v>
      </c>
      <c r="L13" s="39" t="e">
        <f>INDEX('N.Effective Crisis Response'!#REF!,MATCH(RIGHT(L1,LEN(L1)-6),'N.Effective Crisis Response'!$A$3:$A$37,0))</f>
        <v>#REF!</v>
      </c>
      <c r="M13" s="39" t="e">
        <f>INDEX('N.Effective Crisis Response'!#REF!,MATCH(RIGHT(M1,LEN(M1)-6),'N.Effective Crisis Response'!$A$3:$A$37,0))</f>
        <v>#REF!</v>
      </c>
      <c r="N13" s="39" t="e">
        <f>INDEX('N.Effective Crisis Response'!#REF!,MATCH(RIGHT(N1,LEN(N1)-6),'N.Effective Crisis Response'!$A$3:$A$37,0))</f>
        <v>#REF!</v>
      </c>
      <c r="O13" s="39" t="e">
        <f>INDEX('N.Effective Crisis Response'!#REF!,MATCH(RIGHT(O1,LEN(O1)-6),'N.Effective Crisis Response'!$A$3:$A$37,0))</f>
        <v>#REF!</v>
      </c>
      <c r="P13" s="39" t="e">
        <f>INDEX('N.Effective Crisis Response'!#REF!,MATCH(RIGHT(P1,LEN(P1)-6),'N.Effective Crisis Response'!$A$3:$A$37,0))</f>
        <v>#REF!</v>
      </c>
      <c r="Q13" s="39" t="e">
        <f>INDEX('N.Effective Crisis Response'!#REF!,MATCH(RIGHT(Q1,LEN(Q1)-6),'N.Effective Crisis Response'!$A$3:$A$37,0))</f>
        <v>#REF!</v>
      </c>
      <c r="R13" s="39" t="e">
        <f>INDEX('N.Effective Crisis Response'!#REF!,MATCH(RIGHT(R1,LEN(R1)-6),'N.Effective Crisis Response'!$A$3:$A$37,0))</f>
        <v>#REF!</v>
      </c>
      <c r="S13" s="11" t="e">
        <f>INDEX('N.Effective Crisis Response'!#REF!,MATCH(RIGHT(S1,LEN(S1)-6),'N.Effective Crisis Response'!$A$3:$A$37,0))</f>
        <v>#REF!</v>
      </c>
      <c r="T13" s="39" t="e">
        <f>INDEX('N.Effective Crisis Response'!#REF!,MATCH(RIGHT(T1,LEN(T1)-6),'N.Effective Crisis Response'!$A$3:$A$37,0))</f>
        <v>#REF!</v>
      </c>
      <c r="U13" s="39" t="e">
        <f>INDEX('N.Effective Crisis Response'!#REF!,MATCH(RIGHT(U1,LEN(U1)-6),'N.Effective Crisis Response'!$A$3:$A$37,0))</f>
        <v>#REF!</v>
      </c>
      <c r="V13" s="39" t="e">
        <f>INDEX('N.Effective Crisis Response'!#REF!,MATCH(RIGHT(V1,LEN(V1)-6),'N.Effective Crisis Response'!$A$3:$A$37,0))</f>
        <v>#REF!</v>
      </c>
      <c r="W13" s="39" t="e">
        <f>INDEX('N.Effective Crisis Response'!#REF!,MATCH(RIGHT(W1,LEN(W1)-6),'N.Effective Crisis Response'!$A$3:$A$37,0))</f>
        <v>#REF!</v>
      </c>
      <c r="X13" s="39" t="e">
        <f>INDEX('N.Effective Crisis Response'!#REF!,MATCH(RIGHT(X1,LEN(X1)-6),'N.Effective Crisis Response'!$A$3:$A$37,0))</f>
        <v>#REF!</v>
      </c>
      <c r="Y13" s="39" t="e">
        <f>INDEX('N.Effective Crisis Response'!#REF!,MATCH(RIGHT(Y1,LEN(Y1)-6),'N.Effective Crisis Response'!$A$3:$A$37,0))</f>
        <v>#REF!</v>
      </c>
      <c r="Z13" s="39" t="e">
        <f>INDEX('N.Effective Crisis Response'!#REF!,MATCH(RIGHT(Z1,LEN(Z1)-6),'N.Effective Crisis Response'!$A$3:$A$37,0))</f>
        <v>#REF!</v>
      </c>
      <c r="AA13" s="39" t="e">
        <f>INDEX('N.Effective Crisis Response'!#REF!,MATCH(RIGHT(AA1,LEN(AA1)-6),'N.Effective Crisis Response'!$A$3:$A$37,0))</f>
        <v>#REF!</v>
      </c>
      <c r="AB13" s="39" t="e">
        <f>INDEX('N.Effective Crisis Response'!#REF!,MATCH(RIGHT(AB1,LEN(AB1)-6),'N.Effective Crisis Response'!$A$3:$A$37,0))</f>
        <v>#REF!</v>
      </c>
      <c r="AC13" s="39" t="e">
        <f>INDEX('N.Effective Crisis Response'!#REF!,MATCH(RIGHT(AC1,LEN(AC1)-6),'N.Effective Crisis Response'!$A$3:$A$37,0))</f>
        <v>#REF!</v>
      </c>
      <c r="AD13" s="39" t="e">
        <f>INDEX('N.Effective Crisis Response'!#REF!,MATCH(RIGHT(AD1,LEN(AD1)-6),'N.Effective Crisis Response'!$A$3:$A$37,0))</f>
        <v>#REF!</v>
      </c>
      <c r="AE13" s="39" t="e">
        <f>INDEX('N.Effective Crisis Response'!#REF!,MATCH(RIGHT(AE1,LEN(AE1)-6),'N.Effective Crisis Response'!$A$3:$A$37,0))</f>
        <v>#REF!</v>
      </c>
      <c r="AF13" s="39" t="e">
        <f>INDEX('N.Effective Crisis Response'!#REF!,MATCH(RIGHT(AF1,LEN(AF1)-6),'N.Effective Crisis Response'!$A$3:$A$37,0))</f>
        <v>#REF!</v>
      </c>
      <c r="AG13" s="39" t="e">
        <f>INDEX('N.Effective Crisis Response'!#REF!,MATCH(RIGHT(AG1,LEN(AG1)-6),'N.Effective Crisis Response'!$A$3:$A$37,0))</f>
        <v>#REF!</v>
      </c>
      <c r="AH13" s="39" t="e">
        <f>INDEX('N.Effective Crisis Response'!#REF!,MATCH(RIGHT(AH1,LEN(AH1)-6),'N.Effective Crisis Response'!$A$3:$A$37,0))</f>
        <v>#REF!</v>
      </c>
      <c r="AI13" s="39" t="e">
        <f>INDEX('N.Effective Crisis Response'!#REF!,MATCH(RIGHT(AI1,LEN(AI1)-6),'N.Effective Crisis Response'!$A$3:$A$37,0))</f>
        <v>#REF!</v>
      </c>
      <c r="AJ13" s="39" t="e">
        <f>INDEX('N.Effective Crisis Response'!#REF!,MATCH(RIGHT(AJ1,LEN(AJ1)-6),'N.Effective Crisis Response'!$A$3:$A$37,0))</f>
        <v>#REF!</v>
      </c>
      <c r="AK13" s="39" t="e">
        <f>INDEX('N.Effective Crisis Response'!#REF!,MATCH(RIGHT(AK1,LEN(AK1)-6),'N.Effective Crisis Response'!$A$3:$A$37,0))</f>
        <v>#REF!</v>
      </c>
      <c r="AL13" s="39" t="e">
        <f>INDEX('N.Effective Crisis Response'!#REF!,MATCH(RIGHT(AL1,LEN(AL1)-6),'N.Effective Crisis Response'!$A$3:$A$37,0))</f>
        <v>#REF!</v>
      </c>
      <c r="AM13" s="48" t="e">
        <f>INDEX('N.Effective Crisis Response'!#REF!,MATCH(RIGHT(AM1,LEN(AM1)-6),'N.Effective Crisis Response'!$A$3:$A$37,0))</f>
        <v>#REF!</v>
      </c>
      <c r="AN13" s="48" t="e">
        <f>INDEX('N.Effective Crisis Response'!#REF!,MATCH(RIGHT(AN1,LEN(AN1)-6),'N.Effective Crisis Response'!$A$3:$A$37,0))</f>
        <v>#REF!</v>
      </c>
    </row>
    <row r="14" spans="1:40" x14ac:dyDescent="0.2">
      <c r="A14" s="24" t="s">
        <v>109</v>
      </c>
      <c r="B14" s="40" t="e">
        <f>INDEX('O.Frequent Admissions'!#REF!,MATCH(RIGHT(B1,LEN(B1)-6),'O.Frequent Admissions'!$A$3:$A$37,0))</f>
        <v>#REF!</v>
      </c>
      <c r="C14" s="37"/>
      <c r="D14" s="37" t="e">
        <f>INDEX('O.Frequent Admissions'!#REF!,MATCH(RIGHT(D1,LEN(D1)-6),'O.Frequent Admissions'!$A$3:$A$37,0))</f>
        <v>#REF!</v>
      </c>
      <c r="E14" s="37"/>
      <c r="F14" s="37" t="e">
        <f>INDEX('O.Frequent Admissions'!#REF!,MATCH(RIGHT(F1,LEN(F1)-6),'O.Frequent Admissions'!$A$3:$A$37,0))</f>
        <v>#REF!</v>
      </c>
      <c r="G14" s="40" t="e">
        <f>INDEX('O.Frequent Admissions'!#REF!,MATCH(RIGHT(G1,LEN(G1)-6),'O.Frequent Admissions'!$A$3:$A$37,0))</f>
        <v>#REF!</v>
      </c>
      <c r="H14" s="35" t="e">
        <f>INDEX('O.Frequent Admissions'!#REF!,MATCH(RIGHT(H1,LEN(H1)-6),'O.Frequent Admissions'!$A$3:$A$37,0))</f>
        <v>#REF!</v>
      </c>
      <c r="I14" s="40" t="e">
        <f>INDEX('O.Frequent Admissions'!#REF!,MATCH(RIGHT(I1,LEN(I1)-6),'O.Frequent Admissions'!$A$3:$A$37,0))</f>
        <v>#REF!</v>
      </c>
      <c r="J14" s="40" t="e">
        <f>INDEX('O.Frequent Admissions'!#REF!,MATCH(RIGHT(J1,LEN(J1)-6),'O.Frequent Admissions'!$A$3:$A$37,0))</f>
        <v>#REF!</v>
      </c>
      <c r="K14" s="40" t="e">
        <f>INDEX('O.Frequent Admissions'!#REF!,MATCH(RIGHT(K1,LEN(K1)-6),'O.Frequent Admissions'!$A$3:$A$37,0))</f>
        <v>#REF!</v>
      </c>
      <c r="L14" s="40" t="e">
        <f>INDEX('O.Frequent Admissions'!#REF!,MATCH(RIGHT(L1,LEN(L1)-6),'O.Frequent Admissions'!$A$3:$A$37,0))</f>
        <v>#REF!</v>
      </c>
      <c r="M14" s="40" t="e">
        <f>INDEX('O.Frequent Admissions'!#REF!,MATCH(RIGHT(M1,LEN(M1)-6),'O.Frequent Admissions'!$A$3:$A$37,0))</f>
        <v>#REF!</v>
      </c>
      <c r="N14" s="40" t="e">
        <f>INDEX('O.Frequent Admissions'!#REF!,MATCH(RIGHT(N1,LEN(N1)-6),'O.Frequent Admissions'!$A$3:$A$37,0))</f>
        <v>#REF!</v>
      </c>
      <c r="O14" s="40" t="e">
        <f>INDEX('O.Frequent Admissions'!#REF!,MATCH(RIGHT(O1,LEN(O1)-6),'O.Frequent Admissions'!$A$3:$A$37,0))</f>
        <v>#REF!</v>
      </c>
      <c r="P14" s="40" t="e">
        <f>INDEX('O.Frequent Admissions'!#REF!,MATCH(RIGHT(P1,LEN(P1)-6),'O.Frequent Admissions'!$A$3:$A$37,0))</f>
        <v>#REF!</v>
      </c>
      <c r="Q14" s="40" t="e">
        <f>INDEX('O.Frequent Admissions'!#REF!,MATCH(RIGHT(Q1,LEN(Q1)-6),'O.Frequent Admissions'!$A$3:$A$37,0))</f>
        <v>#REF!</v>
      </c>
      <c r="R14" s="40" t="e">
        <f>INDEX('O.Frequent Admissions'!#REF!,MATCH(RIGHT(R1,LEN(R1)-6),'O.Frequent Admissions'!$A$3:$A$37,0))</f>
        <v>#REF!</v>
      </c>
      <c r="S14" s="7" t="e">
        <f>INDEX('O.Frequent Admissions'!#REF!,MATCH(RIGHT(S1,LEN(S1)-6),'O.Frequent Admissions'!$A$3:$A$37,0))</f>
        <v>#REF!</v>
      </c>
      <c r="T14" s="40" t="e">
        <f>INDEX('O.Frequent Admissions'!#REF!,MATCH(RIGHT(T1,LEN(T1)-6),'O.Frequent Admissions'!$A$3:$A$37,0))</f>
        <v>#REF!</v>
      </c>
      <c r="U14" s="40" t="e">
        <f>INDEX('O.Frequent Admissions'!#REF!,MATCH(RIGHT(U1,LEN(U1)-6),'O.Frequent Admissions'!$A$3:$A$37,0))</f>
        <v>#REF!</v>
      </c>
      <c r="V14" s="40" t="e">
        <f>INDEX('O.Frequent Admissions'!#REF!,MATCH(RIGHT(V1,LEN(V1)-6),'O.Frequent Admissions'!$A$3:$A$37,0))</f>
        <v>#REF!</v>
      </c>
      <c r="W14" s="40"/>
      <c r="X14" s="40" t="e">
        <f>INDEX('O.Frequent Admissions'!#REF!,MATCH(RIGHT(X1,LEN(X1)-6),'O.Frequent Admissions'!$A$3:$A$37,0))</f>
        <v>#REF!</v>
      </c>
      <c r="Y14" s="40" t="e">
        <f>INDEX('O.Frequent Admissions'!#REF!,MATCH(RIGHT(Y1,LEN(Y1)-6),'O.Frequent Admissions'!$A$3:$A$37,0))</f>
        <v>#REF!</v>
      </c>
      <c r="Z14" s="37" t="e">
        <f>INDEX('O.Frequent Admissions'!#REF!,MATCH(RIGHT(Z1,LEN(Z1)-6),'O.Frequent Admissions'!$A$3:$A$37,0))</f>
        <v>#REF!</v>
      </c>
      <c r="AA14" s="40"/>
      <c r="AB14" s="40" t="e">
        <f>INDEX('O.Frequent Admissions'!#REF!,MATCH(RIGHT(AB1,LEN(AB1)-6),'O.Frequent Admissions'!$A$3:$A$37,0))</f>
        <v>#REF!</v>
      </c>
      <c r="AC14" s="40" t="e">
        <f>INDEX('O.Frequent Admissions'!#REF!,MATCH(RIGHT(AC1,LEN(AC1)-6),'O.Frequent Admissions'!$A$3:$A$37,0))</f>
        <v>#REF!</v>
      </c>
      <c r="AD14" s="40" t="e">
        <f>INDEX('O.Frequent Admissions'!#REF!,MATCH(RIGHT(AD1,LEN(AD1)-6),'O.Frequent Admissions'!$A$3:$A$37,0))</f>
        <v>#REF!</v>
      </c>
      <c r="AE14" s="40"/>
      <c r="AF14" s="40" t="e">
        <f>INDEX('O.Frequent Admissions'!#REF!,MATCH(RIGHT(AF1,LEN(AF1)-6),'O.Frequent Admissions'!$A$3:$A$37,0))</f>
        <v>#REF!</v>
      </c>
      <c r="AG14" s="40" t="e">
        <f>INDEX('O.Frequent Admissions'!#REF!,MATCH(RIGHT(AG1,LEN(AG1)-6),'O.Frequent Admissions'!$A$3:$A$37,0))</f>
        <v>#REF!</v>
      </c>
      <c r="AH14" s="40" t="e">
        <f>INDEX('O.Frequent Admissions'!#REF!,MATCH(RIGHT(AH1,LEN(AH1)-6),'O.Frequent Admissions'!$A$3:$A$37,0))</f>
        <v>#REF!</v>
      </c>
      <c r="AI14" s="40" t="e">
        <f>INDEX('O.Frequent Admissions'!#REF!,MATCH(RIGHT(AI1,LEN(AI1)-6),'O.Frequent Admissions'!$A$3:$A$37,0))</f>
        <v>#REF!</v>
      </c>
      <c r="AJ14" s="40" t="e">
        <f>INDEX('O.Frequent Admissions'!#REF!,MATCH(RIGHT(AJ1,LEN(AJ1)-6),'O.Frequent Admissions'!$A$3:$A$37,0))</f>
        <v>#REF!</v>
      </c>
      <c r="AK14" s="40" t="e">
        <f>INDEX('O.Frequent Admissions'!#REF!,MATCH(RIGHT(AK1,LEN(AK1)-6),'O.Frequent Admissions'!$A$3:$A$37,0))</f>
        <v>#REF!</v>
      </c>
      <c r="AL14" s="40"/>
      <c r="AM14" s="48" t="e">
        <f>INDEX('O.Frequent Admissions'!#REF!,MATCH(RIGHT(AM1,LEN(AM1)-6),'O.Frequent Admissions'!$A$3:$A$37,0))</f>
        <v>#REF!</v>
      </c>
      <c r="AN14" s="48" t="e">
        <f>INDEX('O.Frequent Admissions'!#REF!,MATCH(RIGHT(AN1,LEN(AN1)-6),'O.Frequent Admissions'!$A$3:$A$37,0))</f>
        <v>#REF!</v>
      </c>
    </row>
    <row r="15" spans="1:40" x14ac:dyDescent="0.2">
      <c r="A15" s="24" t="s">
        <v>148</v>
      </c>
      <c r="B15" s="33" t="e">
        <f>INDEX('P.Access to Crisis Res Serv'!#REF!,MATCH(RIGHT(B1,LEN(B1)-6),'P.Access to Crisis Res Serv'!$A$3:$A$37,0))</f>
        <v>#REF!</v>
      </c>
      <c r="C15" s="33" t="e">
        <f>INDEX('P.Access to Crisis Res Serv'!#REF!,MATCH(RIGHT(C1,LEN(C1)-6),'P.Access to Crisis Res Serv'!$A$3:$A$37,0))</f>
        <v>#REF!</v>
      </c>
      <c r="D15" s="33" t="e">
        <f>INDEX('P.Access to Crisis Res Serv'!#REF!,MATCH(RIGHT(D1,LEN(D1)-6),'P.Access to Crisis Res Serv'!$A$3:$A$37,0))</f>
        <v>#REF!</v>
      </c>
      <c r="E15" s="33" t="e">
        <f>INDEX('P.Access to Crisis Res Serv'!#REF!,MATCH(RIGHT(E1,LEN(E1)-6),'P.Access to Crisis Res Serv'!$A$3:$A$37,0))</f>
        <v>#REF!</v>
      </c>
      <c r="F15" s="33" t="e">
        <f>INDEX('P.Access to Crisis Res Serv'!#REF!,MATCH(RIGHT(F1,LEN(F1)-6),'P.Access to Crisis Res Serv'!$A$3:$A$37,0))</f>
        <v>#REF!</v>
      </c>
      <c r="G15" s="33" t="e">
        <f>INDEX('P.Access to Crisis Res Serv'!#REF!,MATCH(RIGHT(G1,LEN(G1)-6),'P.Access to Crisis Res Serv'!$A$3:$A$37,0))</f>
        <v>#REF!</v>
      </c>
      <c r="H15" s="33" t="e">
        <f>INDEX('P.Access to Crisis Res Serv'!#REF!,MATCH(RIGHT(H1,LEN(H1)-6),'P.Access to Crisis Res Serv'!$A$3:$A$37,0))</f>
        <v>#REF!</v>
      </c>
      <c r="I15" s="33" t="e">
        <f>INDEX('P.Access to Crisis Res Serv'!#REF!,MATCH(RIGHT(I1,LEN(I1)-6),'P.Access to Crisis Res Serv'!$A$3:$A$37,0))</f>
        <v>#REF!</v>
      </c>
      <c r="J15" s="33" t="e">
        <f>INDEX('P.Access to Crisis Res Serv'!#REF!,MATCH(RIGHT(J1,LEN(J1)-6),'P.Access to Crisis Res Serv'!$A$3:$A$37,0))</f>
        <v>#REF!</v>
      </c>
      <c r="K15" s="33" t="e">
        <f>INDEX('P.Access to Crisis Res Serv'!#REF!,MATCH(RIGHT(K1,LEN(K1)-6),'P.Access to Crisis Res Serv'!$A$3:$A$37,0))</f>
        <v>#REF!</v>
      </c>
      <c r="L15" s="33" t="e">
        <f>INDEX('P.Access to Crisis Res Serv'!#REF!,MATCH(RIGHT(L1,LEN(L1)-6),'P.Access to Crisis Res Serv'!$A$3:$A$37,0))</f>
        <v>#REF!</v>
      </c>
      <c r="M15" s="33" t="e">
        <f>INDEX('P.Access to Crisis Res Serv'!#REF!,MATCH(RIGHT(M1,LEN(M1)-6),'P.Access to Crisis Res Serv'!$A$3:$A$37,0))</f>
        <v>#REF!</v>
      </c>
      <c r="N15" s="33" t="e">
        <f>INDEX('P.Access to Crisis Res Serv'!#REF!,MATCH(RIGHT(N1,LEN(N1)-6),'P.Access to Crisis Res Serv'!$A$3:$A$37,0))</f>
        <v>#REF!</v>
      </c>
      <c r="O15" s="33" t="e">
        <f>INDEX('P.Access to Crisis Res Serv'!#REF!,MATCH(RIGHT(O1,LEN(O1)-6),'P.Access to Crisis Res Serv'!$A$3:$A$37,0))</f>
        <v>#REF!</v>
      </c>
      <c r="P15" s="33" t="e">
        <f>INDEX('P.Access to Crisis Res Serv'!#REF!,MATCH(RIGHT(P1,LEN(P1)-6),'P.Access to Crisis Res Serv'!$A$3:$A$37,0))</f>
        <v>#REF!</v>
      </c>
      <c r="Q15" s="33" t="e">
        <f>INDEX('P.Access to Crisis Res Serv'!#REF!,MATCH(RIGHT(Q1,LEN(Q1)-6),'P.Access to Crisis Res Serv'!$A$3:$A$37,0))</f>
        <v>#REF!</v>
      </c>
      <c r="R15" s="33" t="e">
        <f>INDEX('P.Access to Crisis Res Serv'!#REF!,MATCH(RIGHT(R1,LEN(R1)-6),'P.Access to Crisis Res Serv'!$A$3:$A$37,0))</f>
        <v>#REF!</v>
      </c>
      <c r="S15" s="33" t="e">
        <f>INDEX('P.Access to Crisis Res Serv'!#REF!,MATCH(RIGHT(S1,LEN(S1)-6),'P.Access to Crisis Res Serv'!$A$3:$A$37,0))</f>
        <v>#REF!</v>
      </c>
      <c r="T15" s="33" t="e">
        <f>INDEX('P.Access to Crisis Res Serv'!#REF!,MATCH(RIGHT(T1,LEN(T1)-6),'P.Access to Crisis Res Serv'!$A$3:$A$37,0))</f>
        <v>#REF!</v>
      </c>
      <c r="U15" s="33" t="e">
        <f>INDEX('P.Access to Crisis Res Serv'!#REF!,MATCH(RIGHT(U1,LEN(U1)-6),'P.Access to Crisis Res Serv'!$A$3:$A$37,0))</f>
        <v>#REF!</v>
      </c>
      <c r="V15" s="33" t="e">
        <f>INDEX('P.Access to Crisis Res Serv'!#REF!,MATCH(RIGHT(V1,LEN(V1)-6),'P.Access to Crisis Res Serv'!$A$3:$A$37,0))</f>
        <v>#REF!</v>
      </c>
      <c r="W15" s="33" t="e">
        <f>INDEX('P.Access to Crisis Res Serv'!#REF!,MATCH(RIGHT(W1,LEN(W1)-6),'P.Access to Crisis Res Serv'!$A$3:$A$37,0))</f>
        <v>#REF!</v>
      </c>
      <c r="X15" s="33" t="e">
        <f>INDEX('P.Access to Crisis Res Serv'!#REF!,MATCH(RIGHT(X1,LEN(X1)-6),'P.Access to Crisis Res Serv'!$A$3:$A$37,0))</f>
        <v>#REF!</v>
      </c>
      <c r="Y15" s="33" t="e">
        <f>INDEX('P.Access to Crisis Res Serv'!#REF!,MATCH(RIGHT(Y1,LEN(Y1)-6),'P.Access to Crisis Res Serv'!$A$3:$A$37,0))</f>
        <v>#REF!</v>
      </c>
      <c r="Z15" s="33" t="e">
        <f>INDEX('P.Access to Crisis Res Serv'!#REF!,MATCH(RIGHT(Z1,LEN(Z1)-6),'P.Access to Crisis Res Serv'!$A$3:$A$37,0))</f>
        <v>#REF!</v>
      </c>
      <c r="AA15" s="33" t="e">
        <f>INDEX('P.Access to Crisis Res Serv'!#REF!,MATCH(RIGHT(AA1,LEN(AA1)-6),'P.Access to Crisis Res Serv'!$A$3:$A$37,0))</f>
        <v>#REF!</v>
      </c>
      <c r="AB15" s="33" t="e">
        <f>INDEX('P.Access to Crisis Res Serv'!#REF!,MATCH(RIGHT(AB1,LEN(AB1)-6),'P.Access to Crisis Res Serv'!$A$3:$A$37,0))</f>
        <v>#REF!</v>
      </c>
      <c r="AC15" s="33" t="e">
        <f>INDEX('P.Access to Crisis Res Serv'!#REF!,MATCH(RIGHT(AC1,LEN(AC1)-6),'P.Access to Crisis Res Serv'!$A$3:$A$37,0))</f>
        <v>#REF!</v>
      </c>
      <c r="AD15" s="33" t="e">
        <f>INDEX('P.Access to Crisis Res Serv'!#REF!,MATCH(RIGHT(AD1,LEN(AD1)-6),'P.Access to Crisis Res Serv'!$A$3:$A$37,0))</f>
        <v>#REF!</v>
      </c>
      <c r="AE15" s="33" t="e">
        <f>INDEX('P.Access to Crisis Res Serv'!#REF!,MATCH(RIGHT(AE1,LEN(AE1)-6),'P.Access to Crisis Res Serv'!$A$3:$A$37,0))</f>
        <v>#REF!</v>
      </c>
      <c r="AF15" s="33" t="e">
        <f>INDEX('P.Access to Crisis Res Serv'!#REF!,MATCH(RIGHT(AF1,LEN(AF1)-6),'P.Access to Crisis Res Serv'!$A$3:$A$37,0))</f>
        <v>#REF!</v>
      </c>
      <c r="AG15" s="33" t="e">
        <f>INDEX('P.Access to Crisis Res Serv'!#REF!,MATCH(RIGHT(AG1,LEN(AG1)-6),'P.Access to Crisis Res Serv'!$A$3:$A$37,0))</f>
        <v>#REF!</v>
      </c>
      <c r="AH15" s="33" t="e">
        <f>INDEX('P.Access to Crisis Res Serv'!#REF!,MATCH(RIGHT(AH1,LEN(AH1)-6),'P.Access to Crisis Res Serv'!$A$3:$A$37,0))</f>
        <v>#REF!</v>
      </c>
      <c r="AI15" s="33" t="e">
        <f>INDEX('P.Access to Crisis Res Serv'!#REF!,MATCH(RIGHT(AI1,LEN(AI1)-6),'P.Access to Crisis Res Serv'!$A$3:$A$37,0))</f>
        <v>#REF!</v>
      </c>
      <c r="AJ15" s="33" t="e">
        <f>INDEX('P.Access to Crisis Res Serv'!#REF!,MATCH(RIGHT(AJ1,LEN(AJ1)-6),'P.Access to Crisis Res Serv'!$A$3:$A$37,0))</f>
        <v>#REF!</v>
      </c>
      <c r="AK15" s="33" t="e">
        <f>INDEX('P.Access to Crisis Res Serv'!#REF!,MATCH(RIGHT(AK1,LEN(AK1)-6),'P.Access to Crisis Res Serv'!$A$3:$A$37,0))</f>
        <v>#REF!</v>
      </c>
      <c r="AL15" s="33" t="e">
        <f>INDEX('P.Access to Crisis Res Serv'!#REF!,MATCH(RIGHT(AL1,LEN(AL1)-6),'P.Access to Crisis Res Serv'!$A$3:$A$37,0))</f>
        <v>#REF!</v>
      </c>
      <c r="AM15" s="48" t="e">
        <f>INDEX('P.Access to Crisis Res Serv'!#REF!,MATCH(RIGHT(AM1,LEN(AM1)-6),'P.Access to Crisis Res Serv'!$A$3:$A$37,0))</f>
        <v>#REF!</v>
      </c>
      <c r="AN15" s="48" t="e">
        <f>INDEX('P.Access to Crisis Res Serv'!#REF!,MATCH(RIGHT(AN1,LEN(AN1)-6),'P.Access to Crisis Res Serv'!$A$3:$A$37,0))</f>
        <v>#REF!</v>
      </c>
    </row>
    <row r="16" spans="1:40" x14ac:dyDescent="0.2">
      <c r="A16" s="24" t="s">
        <v>110</v>
      </c>
      <c r="B16" s="39" t="e">
        <f>INDEX('J.Employment Improvement'!#REF!,MATCH(RIGHT(B1,LEN(B1)-6),'J.Employment Improvement'!$A$3:$A$38,0))</f>
        <v>#REF!</v>
      </c>
      <c r="C16" s="39" t="e">
        <f>INDEX('J.Employment Improvement'!#REF!,MATCH(RIGHT(C1,LEN(C1)-6),'J.Employment Improvement'!$A$3:$A$38,0))</f>
        <v>#REF!</v>
      </c>
      <c r="D16" s="39" t="e">
        <f>INDEX('J.Employment Improvement'!#REF!,MATCH(RIGHT(D1,LEN(D1)-6),'J.Employment Improvement'!$A$3:$A$38,0))</f>
        <v>#REF!</v>
      </c>
      <c r="E16" s="39" t="e">
        <f>INDEX('J.Employment Improvement'!#REF!,MATCH(RIGHT(E1,LEN(E1)-6),'J.Employment Improvement'!$A$3:$A$38,0))</f>
        <v>#REF!</v>
      </c>
      <c r="F16" s="39" t="e">
        <f>INDEX('J.Employment Improvement'!#REF!,MATCH(RIGHT(F1,LEN(F1)-6),'J.Employment Improvement'!$A$3:$A$38,0))</f>
        <v>#REF!</v>
      </c>
      <c r="G16" s="39" t="e">
        <f>INDEX('J.Employment Improvement'!#REF!,MATCH(RIGHT(G1,LEN(G1)-6),'J.Employment Improvement'!$A$3:$A$38,0))</f>
        <v>#REF!</v>
      </c>
      <c r="H16" s="39" t="e">
        <f>INDEX('J.Employment Improvement'!#REF!,MATCH(RIGHT(H1,LEN(H1)-6),'J.Employment Improvement'!$A$3:$A$38,0))</f>
        <v>#REF!</v>
      </c>
      <c r="I16" s="39" t="e">
        <f>INDEX('J.Employment Improvement'!#REF!,MATCH(RIGHT(I1,LEN(I1)-6),'J.Employment Improvement'!$A$3:$A$38,0))</f>
        <v>#REF!</v>
      </c>
      <c r="J16" s="39" t="e">
        <f>INDEX('J.Employment Improvement'!#REF!,MATCH(RIGHT(J1,LEN(J1)-6),'J.Employment Improvement'!$A$3:$A$38,0))</f>
        <v>#REF!</v>
      </c>
      <c r="K16" s="39" t="e">
        <f>INDEX('J.Employment Improvement'!#REF!,MATCH(RIGHT(K1,LEN(K1)-6),'J.Employment Improvement'!$A$3:$A$38,0))</f>
        <v>#REF!</v>
      </c>
      <c r="L16" s="39" t="e">
        <f>INDEX('J.Employment Improvement'!#REF!,MATCH(RIGHT(L1,LEN(L1)-6),'J.Employment Improvement'!$A$3:$A$38,0))</f>
        <v>#REF!</v>
      </c>
      <c r="M16" s="39" t="e">
        <f>INDEX('J.Employment Improvement'!#REF!,MATCH(RIGHT(M1,LEN(M1)-6),'J.Employment Improvement'!$A$3:$A$38,0))</f>
        <v>#REF!</v>
      </c>
      <c r="N16" s="39" t="e">
        <f>INDEX('J.Employment Improvement'!#REF!,MATCH(RIGHT(N1,LEN(N1)-6),'J.Employment Improvement'!$A$3:$A$38,0))</f>
        <v>#REF!</v>
      </c>
      <c r="O16" s="39" t="e">
        <f>INDEX('J.Employment Improvement'!#REF!,MATCH(RIGHT(O1,LEN(O1)-6),'J.Employment Improvement'!$A$3:$A$38,0))</f>
        <v>#REF!</v>
      </c>
      <c r="P16" s="39" t="e">
        <f>INDEX('J.Employment Improvement'!#REF!,MATCH(RIGHT(P1,LEN(P1)-6),'J.Employment Improvement'!$A$3:$A$38,0))</f>
        <v>#REF!</v>
      </c>
      <c r="Q16" s="39" t="e">
        <f>INDEX('J.Employment Improvement'!#REF!,MATCH(RIGHT(Q1,LEN(Q1)-6),'J.Employment Improvement'!$A$3:$A$38,0))</f>
        <v>#REF!</v>
      </c>
      <c r="R16" s="39" t="e">
        <f>INDEX('J.Employment Improvement'!#REF!,MATCH(RIGHT(R1,LEN(R1)-6),'J.Employment Improvement'!$A$3:$A$38,0))</f>
        <v>#REF!</v>
      </c>
      <c r="S16" s="11" t="e">
        <f>INDEX('J.Employment Improvement'!#REF!,MATCH(RIGHT(S1,LEN(S1)-6),'J.Employment Improvement'!$A$3:$A$38,0))</f>
        <v>#REF!</v>
      </c>
      <c r="T16" s="39" t="e">
        <f>INDEX('J.Employment Improvement'!#REF!,MATCH(RIGHT(T1,LEN(T1)-6),'J.Employment Improvement'!$A$3:$A$38,0))</f>
        <v>#REF!</v>
      </c>
      <c r="U16" s="39" t="e">
        <f>INDEX('J.Employment Improvement'!#REF!,MATCH(RIGHT(U1,LEN(U1)-6),'J.Employment Improvement'!$A$3:$A$38,0))</f>
        <v>#REF!</v>
      </c>
      <c r="V16" s="39" t="e">
        <f>INDEX('J.Employment Improvement'!#REF!,MATCH(RIGHT(V1,LEN(V1)-6),'J.Employment Improvement'!$A$3:$A$38,0))</f>
        <v>#REF!</v>
      </c>
      <c r="W16" s="39" t="e">
        <f>INDEX('J.Employment Improvement'!#REF!,MATCH(RIGHT(W1,LEN(W1)-6),'J.Employment Improvement'!$A$3:$A$38,0))</f>
        <v>#REF!</v>
      </c>
      <c r="X16" s="39" t="e">
        <f>INDEX('J.Employment Improvement'!#REF!,MATCH(RIGHT(X1,LEN(X1)-6),'J.Employment Improvement'!$A$3:$A$38,0))</f>
        <v>#REF!</v>
      </c>
      <c r="Y16" s="39" t="e">
        <f>INDEX('J.Employment Improvement'!#REF!,MATCH(RIGHT(Y1,LEN(Y1)-6),'J.Employment Improvement'!$A$3:$A$38,0))</f>
        <v>#REF!</v>
      </c>
      <c r="Z16" s="39" t="e">
        <f>INDEX('J.Employment Improvement'!#REF!,MATCH(RIGHT(Z1,LEN(Z1)-6),'J.Employment Improvement'!$A$3:$A$38,0))</f>
        <v>#REF!</v>
      </c>
      <c r="AA16" s="39" t="e">
        <f>INDEX('J.Employment Improvement'!#REF!,MATCH(RIGHT(AA1,LEN(AA1)-6),'J.Employment Improvement'!$A$3:$A$38,0))</f>
        <v>#REF!</v>
      </c>
      <c r="AB16" s="39" t="e">
        <f>INDEX('J.Employment Improvement'!#REF!,MATCH(RIGHT(AB1,LEN(AB1)-6),'J.Employment Improvement'!$A$3:$A$38,0))</f>
        <v>#REF!</v>
      </c>
      <c r="AC16" s="39" t="e">
        <f>INDEX('J.Employment Improvement'!#REF!,MATCH(RIGHT(AC1,LEN(AC1)-6),'J.Employment Improvement'!$A$3:$A$38,0))</f>
        <v>#REF!</v>
      </c>
      <c r="AD16" s="39" t="e">
        <f>INDEX('J.Employment Improvement'!#REF!,MATCH(RIGHT(AD1,LEN(AD1)-6),'J.Employment Improvement'!$A$3:$A$38,0))</f>
        <v>#REF!</v>
      </c>
      <c r="AE16" s="39" t="e">
        <f>INDEX('J.Employment Improvement'!#REF!,MATCH(RIGHT(AE1,LEN(AE1)-6),'J.Employment Improvement'!$A$3:$A$38,0))</f>
        <v>#REF!</v>
      </c>
      <c r="AF16" s="39" t="e">
        <f>INDEX('J.Employment Improvement'!#REF!,MATCH(RIGHT(AF1,LEN(AF1)-6),'J.Employment Improvement'!$A$3:$A$38,0))</f>
        <v>#REF!</v>
      </c>
      <c r="AG16" s="39" t="e">
        <f>INDEX('J.Employment Improvement'!#REF!,MATCH(RIGHT(AG1,LEN(AG1)-6),'J.Employment Improvement'!$A$3:$A$38,0))</f>
        <v>#REF!</v>
      </c>
      <c r="AH16" s="39" t="e">
        <f>INDEX('J.Employment Improvement'!#REF!,MATCH(RIGHT(AH1,LEN(AH1)-6),'J.Employment Improvement'!$A$3:$A$38,0))</f>
        <v>#REF!</v>
      </c>
      <c r="AI16" s="39" t="e">
        <f>INDEX('J.Employment Improvement'!#REF!,MATCH(RIGHT(AI1,LEN(AI1)-6),'J.Employment Improvement'!$A$3:$A$38,0))</f>
        <v>#REF!</v>
      </c>
      <c r="AJ16" s="39" t="e">
        <f>INDEX('J.Employment Improvement'!#REF!,MATCH(RIGHT(AJ1,LEN(AJ1)-6),'J.Employment Improvement'!$A$3:$A$38,0))</f>
        <v>#REF!</v>
      </c>
      <c r="AK16" s="39" t="e">
        <f>INDEX('J.Employment Improvement'!#REF!,MATCH(RIGHT(AK1,LEN(AK1)-6),'J.Employment Improvement'!$A$3:$A$38,0))</f>
        <v>#REF!</v>
      </c>
      <c r="AL16" s="39" t="e">
        <f>INDEX('J.Employment Improvement'!#REF!,MATCH(RIGHT(AL1,LEN(AL1)-6),'J.Employment Improvement'!$A$3:$A$38,0))</f>
        <v>#REF!</v>
      </c>
      <c r="AM16" s="48" t="e">
        <f>INDEX('J.Employment Improvement'!#REF!,MATCH(RIGHT(AM1,LEN(AM1)-6),'J.Employment Improvement'!$A$3:$A$38,0))</f>
        <v>#REF!</v>
      </c>
      <c r="AN16" s="48" t="e">
        <f>INDEX('J.Employment Improvement'!#REF!,MATCH(RIGHT(AN1,LEN(AN1)-6),'J.Employment Improvement'!$A$3:$A$38,0))</f>
        <v>#REF!</v>
      </c>
    </row>
    <row r="17" spans="1:40" x14ac:dyDescent="0.2">
      <c r="A17" s="24" t="s">
        <v>151</v>
      </c>
      <c r="B17" s="39" t="e">
        <f>INDEX('G.Community Tenure'!#REF!,MATCH(RIGHT(B1,LEN(B1)-6),'G.Community Tenure'!$A$2:$A$36,0))</f>
        <v>#REF!</v>
      </c>
      <c r="C17" s="39" t="e">
        <f>INDEX('G.Community Tenure'!#REF!,MATCH(RIGHT(C1,LEN(C1)-6),'G.Community Tenure'!$A$2:$A$36,0))</f>
        <v>#REF!</v>
      </c>
      <c r="D17" s="39" t="e">
        <f>INDEX('G.Community Tenure'!#REF!,MATCH(RIGHT(D1,LEN(D1)-6),'G.Community Tenure'!$A$2:$A$36,0))</f>
        <v>#REF!</v>
      </c>
      <c r="E17" s="39" t="e">
        <f>INDEX('G.Community Tenure'!#REF!,MATCH(RIGHT(E1,LEN(E1)-6),'G.Community Tenure'!$A$2:$A$36,0))</f>
        <v>#REF!</v>
      </c>
      <c r="F17" s="39" t="e">
        <f>INDEX('G.Community Tenure'!#REF!,MATCH(RIGHT(F1,LEN(F1)-6),'G.Community Tenure'!$A$2:$A$36,0))</f>
        <v>#REF!</v>
      </c>
      <c r="G17" s="39" t="e">
        <f>INDEX('G.Community Tenure'!#REF!,MATCH(RIGHT(G1,LEN(G1)-6),'G.Community Tenure'!$A$2:$A$36,0))</f>
        <v>#REF!</v>
      </c>
      <c r="H17" s="39" t="e">
        <f>INDEX('G.Community Tenure'!#REF!,MATCH(RIGHT(H1,LEN(H1)-6),'G.Community Tenure'!$A$2:$A$36,0))</f>
        <v>#REF!</v>
      </c>
      <c r="I17" s="39" t="e">
        <f>INDEX('G.Community Tenure'!#REF!,MATCH(RIGHT(I1,LEN(I1)-6),'G.Community Tenure'!$A$2:$A$36,0))</f>
        <v>#REF!</v>
      </c>
      <c r="J17" s="39" t="e">
        <f>INDEX('G.Community Tenure'!#REF!,MATCH(RIGHT(J1,LEN(J1)-6),'G.Community Tenure'!$A$2:$A$36,0))</f>
        <v>#REF!</v>
      </c>
      <c r="K17" s="39" t="e">
        <f>INDEX('G.Community Tenure'!#REF!,MATCH(RIGHT(K1,LEN(K1)-6),'G.Community Tenure'!$A$2:$A$36,0))</f>
        <v>#REF!</v>
      </c>
      <c r="L17" s="39" t="e">
        <f>INDEX('G.Community Tenure'!#REF!,MATCH(RIGHT(L1,LEN(L1)-6),'G.Community Tenure'!$A$2:$A$36,0))</f>
        <v>#REF!</v>
      </c>
      <c r="M17" s="39" t="e">
        <f>INDEX('G.Community Tenure'!#REF!,MATCH(RIGHT(M1,LEN(M1)-6),'G.Community Tenure'!$A$2:$A$36,0))</f>
        <v>#REF!</v>
      </c>
      <c r="N17" s="39" t="e">
        <f>INDEX('G.Community Tenure'!#REF!,MATCH(RIGHT(N1,LEN(N1)-6),'G.Community Tenure'!$A$2:$A$36,0))</f>
        <v>#REF!</v>
      </c>
      <c r="O17" s="39" t="e">
        <f>INDEX('G.Community Tenure'!#REF!,MATCH(RIGHT(O1,LEN(O1)-6),'G.Community Tenure'!$A$2:$A$36,0))</f>
        <v>#REF!</v>
      </c>
      <c r="P17" s="39" t="e">
        <f>INDEX('G.Community Tenure'!#REF!,MATCH(RIGHT(P1,LEN(P1)-6),'G.Community Tenure'!$A$2:$A$36,0))</f>
        <v>#REF!</v>
      </c>
      <c r="Q17" s="39" t="e">
        <f>INDEX('G.Community Tenure'!#REF!,MATCH(RIGHT(Q1,LEN(Q1)-6),'G.Community Tenure'!$A$2:$A$36,0))</f>
        <v>#REF!</v>
      </c>
      <c r="R17" s="39" t="e">
        <f>INDEX('G.Community Tenure'!#REF!,MATCH(RIGHT(R1,LEN(R1)-6),'G.Community Tenure'!$A$2:$A$36,0))</f>
        <v>#REF!</v>
      </c>
      <c r="S17" s="11" t="e">
        <f>INDEX('G.Community Tenure'!#REF!,MATCH(RIGHT(S1,LEN(S1)-6),'G.Community Tenure'!$A$2:$A$36,0))</f>
        <v>#REF!</v>
      </c>
      <c r="T17" s="39" t="e">
        <f>INDEX('G.Community Tenure'!#REF!,MATCH(RIGHT(T1,LEN(T1)-6),'G.Community Tenure'!$A$2:$A$36,0))</f>
        <v>#REF!</v>
      </c>
      <c r="U17" s="39" t="e">
        <f>INDEX('G.Community Tenure'!#REF!,MATCH(RIGHT(U1,LEN(U1)-6),'G.Community Tenure'!$A$2:$A$36,0))</f>
        <v>#REF!</v>
      </c>
      <c r="V17" s="39" t="e">
        <f>INDEX('G.Community Tenure'!#REF!,MATCH(RIGHT(V1,LEN(V1)-6),'G.Community Tenure'!$A$2:$A$36,0))</f>
        <v>#REF!</v>
      </c>
      <c r="W17" s="39" t="e">
        <f>INDEX('G.Community Tenure'!#REF!,MATCH(RIGHT(W1,LEN(W1)-6),'G.Community Tenure'!$A$2:$A$36,0))</f>
        <v>#REF!</v>
      </c>
      <c r="X17" s="39" t="e">
        <f>INDEX('G.Community Tenure'!#REF!,MATCH(RIGHT(X1,LEN(X1)-6),'G.Community Tenure'!$A$2:$A$36,0))</f>
        <v>#REF!</v>
      </c>
      <c r="Y17" s="39" t="e">
        <f>INDEX('G.Community Tenure'!#REF!,MATCH(RIGHT(Y1,LEN(Y1)-6),'G.Community Tenure'!$A$2:$A$36,0))</f>
        <v>#REF!</v>
      </c>
      <c r="Z17" s="39" t="e">
        <f>INDEX('G.Community Tenure'!#REF!,MATCH(RIGHT(Z1,LEN(Z1)-6),'G.Community Tenure'!$A$2:$A$36,0))</f>
        <v>#REF!</v>
      </c>
      <c r="AA17" s="39" t="e">
        <f>INDEX('G.Community Tenure'!#REF!,MATCH(RIGHT(AA1,LEN(AA1)-6),'G.Community Tenure'!$A$2:$A$36,0))</f>
        <v>#REF!</v>
      </c>
      <c r="AB17" s="39" t="e">
        <f>INDEX('G.Community Tenure'!#REF!,MATCH(RIGHT(AB1,LEN(AB1)-6),'G.Community Tenure'!$A$2:$A$36,0))</f>
        <v>#REF!</v>
      </c>
      <c r="AC17" s="39" t="e">
        <f>INDEX('G.Community Tenure'!#REF!,MATCH(RIGHT(AC1,LEN(AC1)-6),'G.Community Tenure'!$A$2:$A$36,0))</f>
        <v>#REF!</v>
      </c>
      <c r="AD17" s="39" t="e">
        <f>INDEX('G.Community Tenure'!#REF!,MATCH(RIGHT(AD1,LEN(AD1)-6),'G.Community Tenure'!$A$2:$A$36,0))</f>
        <v>#REF!</v>
      </c>
      <c r="AE17" s="39" t="e">
        <f>INDEX('G.Community Tenure'!#REF!,MATCH(RIGHT(AE1,LEN(AE1)-6),'G.Community Tenure'!$A$2:$A$36,0))</f>
        <v>#REF!</v>
      </c>
      <c r="AF17" s="39" t="e">
        <f>INDEX('G.Community Tenure'!#REF!,MATCH(RIGHT(AF1,LEN(AF1)-6),'G.Community Tenure'!$A$2:$A$36,0))</f>
        <v>#REF!</v>
      </c>
      <c r="AG17" s="39" t="e">
        <f>INDEX('G.Community Tenure'!#REF!,MATCH(RIGHT(AG1,LEN(AG1)-6),'G.Community Tenure'!$A$2:$A$36,0))</f>
        <v>#REF!</v>
      </c>
      <c r="AH17" s="39" t="e">
        <f>INDEX('G.Community Tenure'!#REF!,MATCH(RIGHT(AH1,LEN(AH1)-6),'G.Community Tenure'!$A$2:$A$36,0))</f>
        <v>#REF!</v>
      </c>
      <c r="AI17" s="39" t="e">
        <f>INDEX('G.Community Tenure'!#REF!,MATCH(RIGHT(AI1,LEN(AI1)-6),'G.Community Tenure'!$A$2:$A$36,0))</f>
        <v>#REF!</v>
      </c>
      <c r="AJ17" s="39" t="e">
        <f>INDEX('G.Community Tenure'!#REF!,MATCH(RIGHT(AJ1,LEN(AJ1)-6),'G.Community Tenure'!$A$2:$A$36,0))</f>
        <v>#REF!</v>
      </c>
      <c r="AK17" s="39" t="e">
        <f>INDEX('G.Community Tenure'!#REF!,MATCH(RIGHT(AK1,LEN(AK1)-6),'G.Community Tenure'!$A$2:$A$36,0))</f>
        <v>#REF!</v>
      </c>
      <c r="AL17" s="39" t="e">
        <f>INDEX('G.Community Tenure'!#REF!,MATCH(RIGHT(AL1,LEN(AL1)-6),'G.Community Tenure'!$A$2:$A$36,0))</f>
        <v>#REF!</v>
      </c>
      <c r="AM17" s="48" t="e">
        <f>INDEX('G.Community Tenure'!#REF!,MATCH(RIGHT(AM1,LEN(AM1)-6),'G.Community Tenure'!$A$2:$A$36,0))</f>
        <v>#REF!</v>
      </c>
      <c r="AN17" s="48" t="e">
        <f>INDEX('G.Community Tenure'!#REF!,MATCH(RIGHT(AN1,LEN(AN1)-6),'G.Community Tenure'!$A$2:$A$36,0))</f>
        <v>#REF!</v>
      </c>
    </row>
    <row r="18" spans="1:40" x14ac:dyDescent="0.2">
      <c r="A18" s="24" t="s">
        <v>152</v>
      </c>
      <c r="B18" s="37" t="e">
        <f>INDEX('H.Adult Improvement'!#REF!,MATCH(RIGHT(B1,LEN(B1)-6),'H.Adult Improvement'!$A$3:$A$37,0))</f>
        <v>#REF!</v>
      </c>
      <c r="C18" s="37" t="e">
        <f>INDEX('H.Adult Improvement'!#REF!,MATCH(RIGHT(C1,LEN(C1)-6),'H.Adult Improvement'!$A$3:$A$37,0))</f>
        <v>#REF!</v>
      </c>
      <c r="D18" s="37" t="e">
        <f>INDEX('H.Adult Improvement'!#REF!,MATCH(RIGHT(D1,LEN(D1)-6),'H.Adult Improvement'!$A$3:$A$37,0))</f>
        <v>#REF!</v>
      </c>
      <c r="E18" s="37" t="e">
        <f>INDEX('H.Adult Improvement'!#REF!,MATCH(RIGHT(E1,LEN(E1)-6),'H.Adult Improvement'!$A$3:$A$37,0))</f>
        <v>#REF!</v>
      </c>
      <c r="F18" s="37" t="e">
        <f>INDEX('H.Adult Improvement'!#REF!,MATCH(RIGHT(F1,LEN(F1)-6),'H.Adult Improvement'!$A$3:$A$37,0))</f>
        <v>#REF!</v>
      </c>
      <c r="G18" s="37" t="e">
        <f>INDEX('H.Adult Improvement'!#REF!,MATCH(RIGHT(G1,LEN(G1)-6),'H.Adult Improvement'!$A$3:$A$37,0))</f>
        <v>#REF!</v>
      </c>
      <c r="H18" s="37" t="e">
        <f>INDEX('H.Adult Improvement'!#REF!,MATCH(RIGHT(H1,LEN(H1)-6),'H.Adult Improvement'!$A$3:$A$37,0))</f>
        <v>#REF!</v>
      </c>
      <c r="I18" s="37" t="e">
        <f>INDEX('H.Adult Improvement'!#REF!,MATCH(RIGHT(I1,LEN(I1)-6),'H.Adult Improvement'!$A$3:$A$37,0))</f>
        <v>#REF!</v>
      </c>
      <c r="J18" s="37" t="e">
        <f>INDEX('H.Adult Improvement'!#REF!,MATCH(RIGHT(J1,LEN(J1)-6),'H.Adult Improvement'!$A$3:$A$37,0))</f>
        <v>#REF!</v>
      </c>
      <c r="K18" s="37" t="e">
        <f>INDEX('H.Adult Improvement'!#REF!,MATCH(RIGHT(K1,LEN(K1)-6),'H.Adult Improvement'!$A$3:$A$37,0))</f>
        <v>#REF!</v>
      </c>
      <c r="L18" s="37" t="e">
        <f>INDEX('H.Adult Improvement'!#REF!,MATCH(RIGHT(L1,LEN(L1)-6),'H.Adult Improvement'!$A$3:$A$37,0))</f>
        <v>#REF!</v>
      </c>
      <c r="M18" s="37" t="e">
        <f>INDEX('H.Adult Improvement'!#REF!,MATCH(RIGHT(M1,LEN(M1)-6),'H.Adult Improvement'!$A$3:$A$37,0))</f>
        <v>#REF!</v>
      </c>
      <c r="N18" s="37" t="e">
        <f>INDEX('H.Adult Improvement'!#REF!,MATCH(RIGHT(N1,LEN(N1)-6),'H.Adult Improvement'!$A$3:$A$37,0))</f>
        <v>#REF!</v>
      </c>
      <c r="O18" s="37" t="e">
        <f>INDEX('H.Adult Improvement'!#REF!,MATCH(RIGHT(O1,LEN(O1)-6),'H.Adult Improvement'!$A$3:$A$37,0))</f>
        <v>#REF!</v>
      </c>
      <c r="P18" s="37" t="e">
        <f>INDEX('H.Adult Improvement'!#REF!,MATCH(RIGHT(P1,LEN(P1)-6),'H.Adult Improvement'!$A$3:$A$37,0))</f>
        <v>#REF!</v>
      </c>
      <c r="Q18" s="37" t="e">
        <f>INDEX('H.Adult Improvement'!#REF!,MATCH(RIGHT(Q1,LEN(Q1)-6),'H.Adult Improvement'!$A$3:$A$37,0))</f>
        <v>#REF!</v>
      </c>
      <c r="R18" s="37" t="e">
        <f>INDEX('H.Adult Improvement'!#REF!,MATCH(RIGHT(R1,LEN(R1)-6),'H.Adult Improvement'!$A$3:$A$37,0))</f>
        <v>#REF!</v>
      </c>
      <c r="S18" s="32" t="e">
        <f>INDEX('H.Adult Improvement'!#REF!,MATCH(RIGHT(S1,LEN(S1)-6),'H.Adult Improvement'!$A$3:$A$37,0))</f>
        <v>#REF!</v>
      </c>
      <c r="T18" s="37" t="e">
        <f>INDEX('H.Adult Improvement'!#REF!,MATCH(RIGHT(T1,LEN(T1)-6),'H.Adult Improvement'!$A$3:$A$37,0))</f>
        <v>#REF!</v>
      </c>
      <c r="U18" s="37" t="e">
        <f>INDEX('H.Adult Improvement'!#REF!,MATCH(RIGHT(U1,LEN(U1)-6),'H.Adult Improvement'!$A$3:$A$37,0))</f>
        <v>#REF!</v>
      </c>
      <c r="V18" s="37" t="e">
        <f>INDEX('H.Adult Improvement'!#REF!,MATCH(RIGHT(V1,LEN(V1)-6),'H.Adult Improvement'!$A$3:$A$37,0))</f>
        <v>#REF!</v>
      </c>
      <c r="W18" s="37" t="e">
        <f>INDEX('H.Adult Improvement'!#REF!,MATCH(RIGHT(W1,LEN(W1)-6),'H.Adult Improvement'!$A$3:$A$37,0))</f>
        <v>#REF!</v>
      </c>
      <c r="X18" s="37" t="e">
        <f>INDEX('H.Adult Improvement'!#REF!,MATCH(RIGHT(X1,LEN(X1)-6),'H.Adult Improvement'!$A$3:$A$37,0))</f>
        <v>#REF!</v>
      </c>
      <c r="Y18" s="37" t="e">
        <f>INDEX('H.Adult Improvement'!#REF!,MATCH(RIGHT(Y1,LEN(Y1)-6),'H.Adult Improvement'!$A$3:$A$37,0))</f>
        <v>#REF!</v>
      </c>
      <c r="Z18" s="37" t="e">
        <f>INDEX('H.Adult Improvement'!#REF!,MATCH(RIGHT(Z1,LEN(Z1)-6),'H.Adult Improvement'!$A$3:$A$37,0))</f>
        <v>#REF!</v>
      </c>
      <c r="AA18" s="37" t="e">
        <f>INDEX('H.Adult Improvement'!#REF!,MATCH(RIGHT(AA1,LEN(AA1)-6),'H.Adult Improvement'!$A$3:$A$37,0))</f>
        <v>#REF!</v>
      </c>
      <c r="AB18" s="37" t="e">
        <f>INDEX('H.Adult Improvement'!#REF!,MATCH(RIGHT(AB1,LEN(AB1)-6),'H.Adult Improvement'!$A$3:$A$37,0))</f>
        <v>#REF!</v>
      </c>
      <c r="AC18" s="37" t="e">
        <f>INDEX('H.Adult Improvement'!#REF!,MATCH(RIGHT(AC1,LEN(AC1)-6),'H.Adult Improvement'!$A$3:$A$37,0))</f>
        <v>#REF!</v>
      </c>
      <c r="AD18" s="37" t="e">
        <f>INDEX('H.Adult Improvement'!#REF!,MATCH(RIGHT(AD1,LEN(AD1)-6),'H.Adult Improvement'!$A$3:$A$37,0))</f>
        <v>#REF!</v>
      </c>
      <c r="AE18" s="37" t="e">
        <f>INDEX('H.Adult Improvement'!#REF!,MATCH(RIGHT(AE1,LEN(AE1)-6),'H.Adult Improvement'!$A$3:$A$37,0))</f>
        <v>#REF!</v>
      </c>
      <c r="AF18" s="37" t="e">
        <f>INDEX('H.Adult Improvement'!#REF!,MATCH(RIGHT(AF1,LEN(AF1)-6),'H.Adult Improvement'!$A$3:$A$37,0))</f>
        <v>#REF!</v>
      </c>
      <c r="AG18" s="37" t="e">
        <f>INDEX('H.Adult Improvement'!#REF!,MATCH(RIGHT(AG1,LEN(AG1)-6),'H.Adult Improvement'!$A$3:$A$37,0))</f>
        <v>#REF!</v>
      </c>
      <c r="AH18" s="37" t="e">
        <f>INDEX('H.Adult Improvement'!#REF!,MATCH(RIGHT(AH1,LEN(AH1)-6),'H.Adult Improvement'!$A$3:$A$37,0))</f>
        <v>#REF!</v>
      </c>
      <c r="AI18" s="37" t="e">
        <f>INDEX('H.Adult Improvement'!#REF!,MATCH(RIGHT(AI1,LEN(AI1)-6),'H.Adult Improvement'!$A$3:$A$37,0))</f>
        <v>#REF!</v>
      </c>
      <c r="AJ18" s="37" t="e">
        <f>INDEX('H.Adult Improvement'!#REF!,MATCH(RIGHT(AJ1,LEN(AJ1)-6),'H.Adult Improvement'!$A$3:$A$37,0))</f>
        <v>#REF!</v>
      </c>
      <c r="AK18" s="37" t="e">
        <f>INDEX('H.Adult Improvement'!#REF!,MATCH(RIGHT(AK1,LEN(AK1)-6),'H.Adult Improvement'!$A$3:$A$37,0))</f>
        <v>#REF!</v>
      </c>
      <c r="AL18" s="37" t="e">
        <f>INDEX('H.Adult Improvement'!#REF!,MATCH(RIGHT(AL1,LEN(AL1)-6),'H.Adult Improvement'!$A$3:$A$37,0))</f>
        <v>#REF!</v>
      </c>
      <c r="AM18" s="48" t="e">
        <f>INDEX('H.Adult Improvement'!#REF!,MATCH(RIGHT(AM1,LEN(AM1)-6),'H.Adult Improvement'!$A$3:$A$37,0))</f>
        <v>#REF!</v>
      </c>
      <c r="AN18" s="48" t="e">
        <f>INDEX('H.Adult Improvement'!#REF!,MATCH(RIGHT(AN1,LEN(AN1)-6),'H.Adult Improvement'!$A$3:$A$37,0))</f>
        <v>#REF!</v>
      </c>
    </row>
    <row r="19" spans="1:40" x14ac:dyDescent="0.2">
      <c r="A19" s="24" t="s">
        <v>157</v>
      </c>
      <c r="B19" s="37" t="e">
        <f>INDEX('I.AMH Monthly Service Provision'!#REF!,MATCH(RIGHT(B1,LEN(B1)-6),'I.AMH Monthly Service Provision'!$A$3:$A$37,0))</f>
        <v>#REF!</v>
      </c>
      <c r="C19" s="37" t="e">
        <f>INDEX('I.AMH Monthly Service Provision'!#REF!,MATCH(RIGHT(C1,LEN(C1)-6),'I.AMH Monthly Service Provision'!$A$3:$A$37,0))</f>
        <v>#REF!</v>
      </c>
      <c r="D19" s="37" t="e">
        <f>INDEX('I.AMH Monthly Service Provision'!#REF!,MATCH(RIGHT(D1,LEN(D1)-6),'I.AMH Monthly Service Provision'!$A$3:$A$37,0))</f>
        <v>#REF!</v>
      </c>
      <c r="E19" s="37" t="e">
        <f>INDEX('I.AMH Monthly Service Provision'!#REF!,MATCH(RIGHT(E1,LEN(E1)-6),'I.AMH Monthly Service Provision'!$A$3:$A$37,0))</f>
        <v>#REF!</v>
      </c>
      <c r="F19" s="37" t="e">
        <f>INDEX('I.AMH Monthly Service Provision'!#REF!,MATCH(RIGHT(F1,LEN(F1)-6),'I.AMH Monthly Service Provision'!$A$3:$A$37,0))</f>
        <v>#REF!</v>
      </c>
      <c r="G19" s="37" t="e">
        <f>INDEX('I.AMH Monthly Service Provision'!#REF!,MATCH(RIGHT(G1,LEN(G1)-6),'I.AMH Monthly Service Provision'!$A$3:$A$37,0))</f>
        <v>#REF!</v>
      </c>
      <c r="H19" s="37" t="e">
        <f>INDEX('I.AMH Monthly Service Provision'!#REF!,MATCH(RIGHT(H1,LEN(H1)-6),'I.AMH Monthly Service Provision'!$A$3:$A$37,0))</f>
        <v>#REF!</v>
      </c>
      <c r="I19" s="37" t="e">
        <f>INDEX('I.AMH Monthly Service Provision'!#REF!,MATCH(RIGHT(I1,LEN(I1)-6),'I.AMH Monthly Service Provision'!$A$3:$A$37,0))</f>
        <v>#REF!</v>
      </c>
      <c r="J19" s="37" t="e">
        <f>INDEX('I.AMH Monthly Service Provision'!#REF!,MATCH(RIGHT(J1,LEN(J1)-6),'I.AMH Monthly Service Provision'!$A$3:$A$37,0))</f>
        <v>#REF!</v>
      </c>
      <c r="K19" s="37" t="e">
        <f>INDEX('I.AMH Monthly Service Provision'!#REF!,MATCH(RIGHT(K1,LEN(K1)-6),'I.AMH Monthly Service Provision'!$A$3:$A$37,0))</f>
        <v>#REF!</v>
      </c>
      <c r="L19" s="37" t="e">
        <f>INDEX('I.AMH Monthly Service Provision'!#REF!,MATCH(RIGHT(L1,LEN(L1)-6),'I.AMH Monthly Service Provision'!$A$3:$A$37,0))</f>
        <v>#REF!</v>
      </c>
      <c r="M19" s="37" t="e">
        <f>INDEX('I.AMH Monthly Service Provision'!#REF!,MATCH(RIGHT(M1,LEN(M1)-6),'I.AMH Monthly Service Provision'!$A$3:$A$37,0))</f>
        <v>#REF!</v>
      </c>
      <c r="N19" s="37" t="e">
        <f>INDEX('I.AMH Monthly Service Provision'!#REF!,MATCH(RIGHT(N1,LEN(N1)-6),'I.AMH Monthly Service Provision'!$A$3:$A$37,0))</f>
        <v>#REF!</v>
      </c>
      <c r="O19" s="37" t="e">
        <f>INDEX('I.AMH Monthly Service Provision'!#REF!,MATCH(RIGHT(O1,LEN(O1)-6),'I.AMH Monthly Service Provision'!$A$3:$A$37,0))</f>
        <v>#REF!</v>
      </c>
      <c r="P19" s="37" t="e">
        <f>INDEX('I.AMH Monthly Service Provision'!#REF!,MATCH(RIGHT(P1,LEN(P1)-6),'I.AMH Monthly Service Provision'!$A$3:$A$37,0))</f>
        <v>#REF!</v>
      </c>
      <c r="Q19" s="37" t="e">
        <f>INDEX('I.AMH Monthly Service Provision'!#REF!,MATCH(RIGHT(Q1,LEN(Q1)-6),'I.AMH Monthly Service Provision'!$A$3:$A$37,0))</f>
        <v>#REF!</v>
      </c>
      <c r="R19" s="37" t="e">
        <f>INDEX('I.AMH Monthly Service Provision'!#REF!,MATCH(RIGHT(R1,LEN(R1)-6),'I.AMH Monthly Service Provision'!$A$3:$A$37,0))</f>
        <v>#REF!</v>
      </c>
      <c r="S19" s="32" t="e">
        <f>INDEX('I.AMH Monthly Service Provision'!#REF!,MATCH(RIGHT(S1,LEN(S1)-6),'I.AMH Monthly Service Provision'!$A$3:$A$37,0))</f>
        <v>#REF!</v>
      </c>
      <c r="T19" s="37" t="e">
        <f>INDEX('I.AMH Monthly Service Provision'!#REF!,MATCH(RIGHT(T1,LEN(T1)-6),'I.AMH Monthly Service Provision'!$A$3:$A$37,0))</f>
        <v>#REF!</v>
      </c>
      <c r="U19" s="37" t="e">
        <f>INDEX('I.AMH Monthly Service Provision'!#REF!,MATCH(RIGHT(U1,LEN(U1)-6),'I.AMH Monthly Service Provision'!$A$3:$A$37,0))</f>
        <v>#REF!</v>
      </c>
      <c r="V19" s="37" t="e">
        <f>INDEX('I.AMH Monthly Service Provision'!#REF!,MATCH(RIGHT(V1,LEN(V1)-6),'I.AMH Monthly Service Provision'!$A$3:$A$37,0))</f>
        <v>#REF!</v>
      </c>
      <c r="W19" s="37" t="e">
        <f>INDEX('I.AMH Monthly Service Provision'!#REF!,MATCH(RIGHT(W1,LEN(W1)-6),'I.AMH Monthly Service Provision'!$A$3:$A$37,0))</f>
        <v>#REF!</v>
      </c>
      <c r="X19" s="37" t="e">
        <f>INDEX('I.AMH Monthly Service Provision'!#REF!,MATCH(RIGHT(X1,LEN(X1)-6),'I.AMH Monthly Service Provision'!$A$3:$A$37,0))</f>
        <v>#REF!</v>
      </c>
      <c r="Y19" s="37" t="e">
        <f>INDEX('I.AMH Monthly Service Provision'!#REF!,MATCH(RIGHT(Y1,LEN(Y1)-6),'I.AMH Monthly Service Provision'!$A$3:$A$37,0))</f>
        <v>#REF!</v>
      </c>
      <c r="Z19" s="37" t="e">
        <f>INDEX('I.AMH Monthly Service Provision'!#REF!,MATCH(RIGHT(Z1,LEN(Z1)-6),'I.AMH Monthly Service Provision'!$A$3:$A$37,0))</f>
        <v>#REF!</v>
      </c>
      <c r="AA19" s="37" t="e">
        <f>INDEX('I.AMH Monthly Service Provision'!#REF!,MATCH(RIGHT(AA1,LEN(AA1)-6),'I.AMH Monthly Service Provision'!$A$3:$A$37,0))</f>
        <v>#REF!</v>
      </c>
      <c r="AB19" s="37" t="e">
        <f>INDEX('I.AMH Monthly Service Provision'!#REF!,MATCH(RIGHT(AB1,LEN(AB1)-6),'I.AMH Monthly Service Provision'!$A$3:$A$37,0))</f>
        <v>#REF!</v>
      </c>
      <c r="AC19" s="37" t="e">
        <f>INDEX('I.AMH Monthly Service Provision'!#REF!,MATCH(RIGHT(AC1,LEN(AC1)-6),'I.AMH Monthly Service Provision'!$A$3:$A$37,0))</f>
        <v>#REF!</v>
      </c>
      <c r="AD19" s="37" t="e">
        <f>INDEX('I.AMH Monthly Service Provision'!#REF!,MATCH(RIGHT(AD1,LEN(AD1)-6),'I.AMH Monthly Service Provision'!$A$3:$A$37,0))</f>
        <v>#REF!</v>
      </c>
      <c r="AE19" s="37" t="e">
        <f>INDEX('I.AMH Monthly Service Provision'!#REF!,MATCH(RIGHT(AE1,LEN(AE1)-6),'I.AMH Monthly Service Provision'!$A$3:$A$37,0))</f>
        <v>#REF!</v>
      </c>
      <c r="AF19" s="37" t="e">
        <f>INDEX('I.AMH Monthly Service Provision'!#REF!,MATCH(RIGHT(AF1,LEN(AF1)-6),'I.AMH Monthly Service Provision'!$A$3:$A$37,0))</f>
        <v>#REF!</v>
      </c>
      <c r="AG19" s="37" t="e">
        <f>INDEX('I.AMH Monthly Service Provision'!#REF!,MATCH(RIGHT(AG1,LEN(AG1)-6),'I.AMH Monthly Service Provision'!$A$3:$A$37,0))</f>
        <v>#REF!</v>
      </c>
      <c r="AH19" s="37" t="e">
        <f>INDEX('I.AMH Monthly Service Provision'!#REF!,MATCH(RIGHT(AH1,LEN(AH1)-6),'I.AMH Monthly Service Provision'!$A$3:$A$37,0))</f>
        <v>#REF!</v>
      </c>
      <c r="AI19" s="37" t="e">
        <f>INDEX('I.AMH Monthly Service Provision'!#REF!,MATCH(RIGHT(AI1,LEN(AI1)-6),'I.AMH Monthly Service Provision'!$A$3:$A$37,0))</f>
        <v>#REF!</v>
      </c>
      <c r="AJ19" s="37" t="e">
        <f>INDEX('I.AMH Monthly Service Provision'!#REF!,MATCH(RIGHT(AJ1,LEN(AJ1)-6),'I.AMH Monthly Service Provision'!$A$3:$A$37,0))</f>
        <v>#REF!</v>
      </c>
      <c r="AK19" s="37" t="e">
        <f>INDEX('I.AMH Monthly Service Provision'!#REF!,MATCH(RIGHT(AK1,LEN(AK1)-6),'I.AMH Monthly Service Provision'!$A$3:$A$37,0))</f>
        <v>#REF!</v>
      </c>
      <c r="AL19" s="37" t="e">
        <f>INDEX('I.AMH Monthly Service Provision'!#REF!,MATCH(RIGHT(AL1,LEN(AL1)-6),'I.AMH Monthly Service Provision'!$A$3:$A$37,0))</f>
        <v>#REF!</v>
      </c>
      <c r="AM19" s="48" t="e">
        <f>INDEX('I.AMH Monthly Service Provision'!#REF!,MATCH(RIGHT(AM1,LEN(AM1)-6),'I.AMH Monthly Service Provision'!$A$3:$A$37,0))</f>
        <v>#REF!</v>
      </c>
      <c r="AN19" s="48" t="e">
        <f>INDEX('I.AMH Monthly Service Provision'!#REF!,MATCH(RIGHT(AN1,LEN(AN1)-6),'I.AMH Monthly Service Provision'!$A$3:$A$37,0))</f>
        <v>#REF!</v>
      </c>
    </row>
    <row r="20" spans="1:40" x14ac:dyDescent="0.2">
      <c r="A20" s="24" t="s">
        <v>153</v>
      </c>
      <c r="B20" s="33" t="e">
        <f>INDEX('E.Service Target Child'!#REF!,MATCH(RIGHT(B1,LEN(B1)-6),'E.Service Target Child'!$A$3:$A$37,0))</f>
        <v>#REF!</v>
      </c>
      <c r="C20" s="33" t="e">
        <f>INDEX('E.Service Target Child'!#REF!,MATCH(RIGHT(C1,LEN(C1)-6),'E.Service Target Child'!$A$3:$A$37,0))</f>
        <v>#REF!</v>
      </c>
      <c r="D20" s="33" t="e">
        <f>INDEX('E.Service Target Child'!#REF!,MATCH(RIGHT(D1,LEN(D1)-6),'E.Service Target Child'!$A$3:$A$37,0))</f>
        <v>#REF!</v>
      </c>
      <c r="E20" s="33" t="e">
        <f>INDEX('E.Service Target Child'!#REF!,MATCH(RIGHT(E1,LEN(E1)-6),'E.Service Target Child'!$A$3:$A$37,0))</f>
        <v>#REF!</v>
      </c>
      <c r="F20" s="33" t="e">
        <f>INDEX('E.Service Target Child'!#REF!,MATCH(RIGHT(F1,LEN(F1)-6),'E.Service Target Child'!$A$3:$A$37,0))</f>
        <v>#REF!</v>
      </c>
      <c r="G20" s="33" t="e">
        <f>INDEX('E.Service Target Child'!#REF!,MATCH(RIGHT(G1,LEN(G1)-6),'E.Service Target Child'!$A$3:$A$37,0))</f>
        <v>#REF!</v>
      </c>
      <c r="H20" s="33" t="e">
        <f>INDEX('E.Service Target Child'!#REF!,MATCH(RIGHT(H1,LEN(H1)-6),'E.Service Target Child'!$A$3:$A$37,0))</f>
        <v>#REF!</v>
      </c>
      <c r="I20" s="33" t="e">
        <f>INDEX('E.Service Target Child'!#REF!,MATCH(RIGHT(I1,LEN(I1)-6),'E.Service Target Child'!$A$3:$A$37,0))</f>
        <v>#REF!</v>
      </c>
      <c r="J20" s="33" t="e">
        <f>INDEX('E.Service Target Child'!#REF!,MATCH(RIGHT(J1,LEN(J1)-6),'E.Service Target Child'!$A$3:$A$37,0))</f>
        <v>#REF!</v>
      </c>
      <c r="K20" s="33" t="e">
        <f>INDEX('E.Service Target Child'!#REF!,MATCH(RIGHT(K1,LEN(K1)-6),'E.Service Target Child'!$A$3:$A$37,0))</f>
        <v>#REF!</v>
      </c>
      <c r="L20" s="33" t="e">
        <f>INDEX('E.Service Target Child'!#REF!,MATCH(RIGHT(L1,LEN(L1)-6),'E.Service Target Child'!$A$3:$A$37,0))</f>
        <v>#REF!</v>
      </c>
      <c r="M20" s="33" t="e">
        <f>INDEX('E.Service Target Child'!#REF!,MATCH(RIGHT(M1,LEN(M1)-6),'E.Service Target Child'!$A$3:$A$37,0))</f>
        <v>#REF!</v>
      </c>
      <c r="N20" s="33" t="e">
        <f>INDEX('E.Service Target Child'!#REF!,MATCH(RIGHT(N1,LEN(N1)-6),'E.Service Target Child'!$A$3:$A$37,0))</f>
        <v>#REF!</v>
      </c>
      <c r="O20" s="33" t="e">
        <f>INDEX('E.Service Target Child'!#REF!,MATCH(RIGHT(O1,LEN(O1)-6),'E.Service Target Child'!$A$3:$A$37,0))</f>
        <v>#REF!</v>
      </c>
      <c r="P20" s="33" t="e">
        <f>INDEX('E.Service Target Child'!#REF!,MATCH(RIGHT(P1,LEN(P1)-6),'E.Service Target Child'!$A$3:$A$37,0))</f>
        <v>#REF!</v>
      </c>
      <c r="Q20" s="33" t="e">
        <f>INDEX('E.Service Target Child'!#REF!,MATCH(RIGHT(Q1,LEN(Q1)-6),'E.Service Target Child'!$A$3:$A$37,0))</f>
        <v>#REF!</v>
      </c>
      <c r="R20" s="33" t="e">
        <f>INDEX('E.Service Target Child'!#REF!,MATCH(RIGHT(R1,LEN(R1)-6),'E.Service Target Child'!$A$3:$A$37,0))</f>
        <v>#REF!</v>
      </c>
      <c r="S20" s="6" t="e">
        <f>INDEX('E.Service Target Child'!#REF!,MATCH(RIGHT(S1,LEN(S1)-6),'E.Service Target Child'!$A$3:$A$37,0))</f>
        <v>#REF!</v>
      </c>
      <c r="T20" s="33" t="e">
        <f>INDEX('E.Service Target Child'!#REF!,MATCH(RIGHT(T1,LEN(T1)-6),'E.Service Target Child'!$A$3:$A$37,0))</f>
        <v>#REF!</v>
      </c>
      <c r="U20" s="33" t="e">
        <f>INDEX('E.Service Target Child'!#REF!,MATCH(RIGHT(U1,LEN(U1)-6),'E.Service Target Child'!$A$3:$A$37,0))</f>
        <v>#REF!</v>
      </c>
      <c r="V20" s="33" t="e">
        <f>INDEX('E.Service Target Child'!#REF!,MATCH(RIGHT(V1,LEN(V1)-6),'E.Service Target Child'!$A$3:$A$37,0))</f>
        <v>#REF!</v>
      </c>
      <c r="W20" s="33" t="e">
        <f>INDEX('E.Service Target Child'!#REF!,MATCH(RIGHT(W1,LEN(W1)-6),'E.Service Target Child'!$A$3:$A$37,0))</f>
        <v>#REF!</v>
      </c>
      <c r="X20" s="33" t="e">
        <f>INDEX('E.Service Target Child'!#REF!,MATCH(RIGHT(X1,LEN(X1)-6),'E.Service Target Child'!$A$3:$A$37,0))</f>
        <v>#REF!</v>
      </c>
      <c r="Y20" s="33" t="e">
        <f>INDEX('E.Service Target Child'!#REF!,MATCH(RIGHT(Y1,LEN(Y1)-6),'E.Service Target Child'!$A$3:$A$37,0))</f>
        <v>#REF!</v>
      </c>
      <c r="Z20" s="33" t="e">
        <f>INDEX('E.Service Target Child'!#REF!,MATCH(RIGHT(Z1,LEN(Z1)-6),'E.Service Target Child'!$A$3:$A$37,0))</f>
        <v>#REF!</v>
      </c>
      <c r="AA20" s="33" t="e">
        <f>INDEX('E.Service Target Child'!#REF!,MATCH(RIGHT(AA1,LEN(AA1)-6),'E.Service Target Child'!$A$3:$A$37,0))</f>
        <v>#REF!</v>
      </c>
      <c r="AB20" s="33" t="e">
        <f>INDEX('E.Service Target Child'!#REF!,MATCH(RIGHT(AB1,LEN(AB1)-6),'E.Service Target Child'!$A$3:$A$37,0))</f>
        <v>#REF!</v>
      </c>
      <c r="AC20" s="33" t="e">
        <f>INDEX('E.Service Target Child'!#REF!,MATCH(RIGHT(AC1,LEN(AC1)-6),'E.Service Target Child'!$A$3:$A$37,0))</f>
        <v>#REF!</v>
      </c>
      <c r="AD20" s="33" t="e">
        <f>INDEX('E.Service Target Child'!#REF!,MATCH(RIGHT(AD1,LEN(AD1)-6),'E.Service Target Child'!$A$3:$A$37,0))</f>
        <v>#REF!</v>
      </c>
      <c r="AE20" s="33" t="e">
        <f>INDEX('E.Service Target Child'!#REF!,MATCH(RIGHT(AE1,LEN(AE1)-6),'E.Service Target Child'!$A$3:$A$37,0))</f>
        <v>#REF!</v>
      </c>
      <c r="AF20" s="33" t="e">
        <f>INDEX('E.Service Target Child'!#REF!,MATCH(RIGHT(AF1,LEN(AF1)-6),'E.Service Target Child'!$A$3:$A$37,0))</f>
        <v>#REF!</v>
      </c>
      <c r="AG20" s="33" t="e">
        <f>INDEX('E.Service Target Child'!#REF!,MATCH(RIGHT(AG1,LEN(AG1)-6),'E.Service Target Child'!$A$3:$A$37,0))</f>
        <v>#REF!</v>
      </c>
      <c r="AH20" s="33" t="e">
        <f>INDEX('E.Service Target Child'!#REF!,MATCH(RIGHT(AH1,LEN(AH1)-6),'E.Service Target Child'!$A$3:$A$37,0))</f>
        <v>#REF!</v>
      </c>
      <c r="AI20" s="33" t="e">
        <f>INDEX('E.Service Target Child'!#REF!,MATCH(RIGHT(AI1,LEN(AI1)-6),'E.Service Target Child'!$A$3:$A$37,0))</f>
        <v>#REF!</v>
      </c>
      <c r="AJ20" s="33" t="e">
        <f>INDEX('E.Service Target Child'!#REF!,MATCH(RIGHT(AJ1,LEN(AJ1)-6),'E.Service Target Child'!$A$3:$A$37,0))</f>
        <v>#REF!</v>
      </c>
      <c r="AK20" s="33" t="e">
        <f>INDEX('E.Service Target Child'!#REF!,MATCH(RIGHT(AK1,LEN(AK1)-6),'E.Service Target Child'!$A$3:$A$37,0))</f>
        <v>#REF!</v>
      </c>
      <c r="AL20" s="33" t="e">
        <f>INDEX('E.Service Target Child'!#REF!,MATCH(RIGHT(AL1,LEN(AL1)-6),'E.Service Target Child'!$A$3:$A$37,0))</f>
        <v>#REF!</v>
      </c>
      <c r="AM20" s="48" t="e">
        <f>INDEX('E.Service Target Child'!#REF!,MATCH(RIGHT(AM1,LEN(AM1)-6),'E.Service Target Child'!$A$3:$A$37,0))</f>
        <v>#REF!</v>
      </c>
      <c r="AN20" s="48" t="e">
        <f>INDEX('E.Service Target Child'!#REF!,MATCH(RIGHT(AN1,LEN(AN1)-6),'E.Service Target Child'!$A$3:$A$37,0))</f>
        <v>#REF!</v>
      </c>
    </row>
    <row r="21" spans="1:40" x14ac:dyDescent="0.2">
      <c r="A21" s="24" t="s">
        <v>154</v>
      </c>
      <c r="B21" s="9" t="e">
        <f>INDEX(#REF!,MATCH(RIGHT(B1,LEN(B1)-6),#REF!,0))</f>
        <v>#REF!</v>
      </c>
      <c r="C21" s="34" t="e">
        <f>INDEX(#REF!,MATCH(RIGHT(C1,LEN(C1)-6),#REF!,0))</f>
        <v>#REF!</v>
      </c>
      <c r="D21" s="34" t="e">
        <f>INDEX(#REF!,MATCH(RIGHT(D1,LEN(D1)-6),#REF!,0))</f>
        <v>#REF!</v>
      </c>
      <c r="E21" s="34" t="e">
        <f>INDEX(#REF!,MATCH(RIGHT(E1,LEN(E1)-6),#REF!,0))</f>
        <v>#REF!</v>
      </c>
      <c r="F21" s="34" t="e">
        <f>INDEX(#REF!,MATCH(RIGHT(F1,LEN(F1)-6),#REF!,0))</f>
        <v>#REF!</v>
      </c>
      <c r="G21" s="9" t="e">
        <f>INDEX(#REF!,MATCH(RIGHT(G1,LEN(G1)-6),#REF!,0))</f>
        <v>#REF!</v>
      </c>
      <c r="H21" s="9" t="e">
        <f>INDEX(#REF!,MATCH(RIGHT(H1,LEN(H1)-6),#REF!,0))</f>
        <v>#REF!</v>
      </c>
      <c r="I21" s="9" t="e">
        <f>INDEX(#REF!,MATCH(RIGHT(I1,LEN(I1)-6),#REF!,0))</f>
        <v>#REF!</v>
      </c>
      <c r="J21" s="9" t="e">
        <f>INDEX(#REF!,MATCH(RIGHT(J1,LEN(J1)-6),#REF!,0))</f>
        <v>#REF!</v>
      </c>
      <c r="K21" s="9" t="e">
        <f>INDEX(#REF!,MATCH(RIGHT(K1,LEN(K1)-6),#REF!,0))</f>
        <v>#REF!</v>
      </c>
      <c r="L21" s="9" t="e">
        <f>INDEX(#REF!,MATCH(RIGHT(L1,LEN(L1)-6),#REF!,0))</f>
        <v>#REF!</v>
      </c>
      <c r="M21" s="9" t="e">
        <f>INDEX(#REF!,MATCH(RIGHT(M1,LEN(M1)-6),#REF!,0))</f>
        <v>#REF!</v>
      </c>
      <c r="N21" s="9" t="e">
        <f>INDEX(#REF!,MATCH(RIGHT(N1,LEN(N1)-6),#REF!,0))</f>
        <v>#REF!</v>
      </c>
      <c r="O21" s="9" t="e">
        <f>INDEX(#REF!,MATCH(RIGHT(O1,LEN(O1)-6),#REF!,0))</f>
        <v>#REF!</v>
      </c>
      <c r="P21" s="9" t="e">
        <f>INDEX(#REF!,MATCH(RIGHT(P1,LEN(P1)-6),#REF!,0))</f>
        <v>#REF!</v>
      </c>
      <c r="Q21" s="9" t="e">
        <f>INDEX(#REF!,MATCH(RIGHT(Q1,LEN(Q1)-6),#REF!,0))</f>
        <v>#REF!</v>
      </c>
      <c r="R21" s="9" t="e">
        <f>INDEX(#REF!,MATCH(RIGHT(R1,LEN(R1)-6),#REF!,0))</f>
        <v>#REF!</v>
      </c>
      <c r="S21" s="9" t="e">
        <f>INDEX(#REF!,MATCH(RIGHT(S1,LEN(S1)-6),#REF!,0))</f>
        <v>#REF!</v>
      </c>
      <c r="T21" s="9" t="e">
        <f>INDEX(#REF!,MATCH(RIGHT(T1,LEN(T1)-6),#REF!,0))</f>
        <v>#REF!</v>
      </c>
      <c r="U21" s="9" t="e">
        <f>INDEX(#REF!,MATCH(RIGHT(U1,LEN(U1)-6),#REF!,0))</f>
        <v>#REF!</v>
      </c>
      <c r="V21" s="9" t="e">
        <f>INDEX(#REF!,MATCH(RIGHT(V1,LEN(V1)-6),#REF!,0))</f>
        <v>#REF!</v>
      </c>
      <c r="W21" s="9" t="e">
        <f>INDEX(#REF!,MATCH(RIGHT(W1,LEN(W1)-6),#REF!,0))</f>
        <v>#REF!</v>
      </c>
      <c r="X21" s="9" t="e">
        <f>INDEX(#REF!,MATCH(RIGHT(X1,LEN(X1)-6),#REF!,0))</f>
        <v>#REF!</v>
      </c>
      <c r="Y21" s="9" t="e">
        <f>INDEX(#REF!,MATCH(RIGHT(Y1,LEN(Y1)-6),#REF!,0))</f>
        <v>#REF!</v>
      </c>
      <c r="Z21" s="9" t="e">
        <f>INDEX(#REF!,MATCH(RIGHT(Z1,LEN(Z1)-6),#REF!,0))</f>
        <v>#REF!</v>
      </c>
      <c r="AA21" s="9" t="e">
        <f>INDEX(#REF!,MATCH(RIGHT(AA1,LEN(AA1)-6),#REF!,0))</f>
        <v>#REF!</v>
      </c>
      <c r="AB21" s="9" t="e">
        <f>INDEX(#REF!,MATCH(RIGHT(AB1,LEN(AB1)-6),#REF!,0))</f>
        <v>#REF!</v>
      </c>
      <c r="AC21" s="9" t="e">
        <f>INDEX(#REF!,MATCH(RIGHT(AC1,LEN(AC1)-6),#REF!,0))</f>
        <v>#REF!</v>
      </c>
      <c r="AD21" s="9" t="e">
        <f>INDEX(#REF!,MATCH(RIGHT(AD1,LEN(AD1)-6),#REF!,0))</f>
        <v>#REF!</v>
      </c>
      <c r="AE21" s="9" t="e">
        <f>INDEX(#REF!,MATCH(RIGHT(AE1,LEN(AE1)-6),#REF!,0))</f>
        <v>#REF!</v>
      </c>
      <c r="AF21" s="9" t="e">
        <f>INDEX(#REF!,MATCH(RIGHT(AF1,LEN(AF1)-6),#REF!,0))</f>
        <v>#REF!</v>
      </c>
      <c r="AG21" s="9" t="e">
        <f>INDEX(#REF!,MATCH(RIGHT(AG1,LEN(AG1)-6),#REF!,0))</f>
        <v>#REF!</v>
      </c>
      <c r="AH21" s="9" t="e">
        <f>INDEX(#REF!,MATCH(RIGHT(AH1,LEN(AH1)-6),#REF!,0))</f>
        <v>#REF!</v>
      </c>
      <c r="AI21" s="9" t="e">
        <f>INDEX(#REF!,MATCH(RIGHT(AI1,LEN(AI1)-6),#REF!,0))</f>
        <v>#REF!</v>
      </c>
      <c r="AJ21" s="9" t="e">
        <f>INDEX(#REF!,MATCH(RIGHT(AJ1,LEN(AJ1)-6),#REF!,0))</f>
        <v>#REF!</v>
      </c>
      <c r="AK21" s="9" t="e">
        <f>INDEX(#REF!,MATCH(RIGHT(AK1,LEN(AK1)-6),#REF!,0))</f>
        <v>#REF!</v>
      </c>
      <c r="AL21" s="9" t="e">
        <f>INDEX(#REF!,MATCH(RIGHT(AL1,LEN(AL1)-6),#REF!,0))</f>
        <v>#REF!</v>
      </c>
      <c r="AM21" s="48" t="e">
        <f>INDEX(#REF!,MATCH(RIGHT(AM1,LEN(AM1)-6),#REF!,0))</f>
        <v>#REF!</v>
      </c>
      <c r="AN21" s="48" t="e">
        <f>INDEX(#REF!,MATCH(RIGHT(AN1,LEN(AN1)-6),#REF!,0))</f>
        <v>#REF!</v>
      </c>
    </row>
    <row r="22" spans="1:40" x14ac:dyDescent="0.2">
      <c r="A22" s="24" t="s">
        <v>165</v>
      </c>
      <c r="B22" s="37" t="e">
        <f>INDEX(#REF!,MATCH(RIGHT(B1,LEN(B1)-6),#REF!,0))</f>
        <v>#REF!</v>
      </c>
      <c r="C22" s="37" t="e">
        <f>INDEX(#REF!,MATCH(RIGHT(C1,LEN(C1)-6),#REF!,0))</f>
        <v>#REF!</v>
      </c>
      <c r="D22" s="37" t="e">
        <f>INDEX(#REF!,MATCH(RIGHT(D1,LEN(D1)-6),#REF!,0))</f>
        <v>#REF!</v>
      </c>
      <c r="E22" s="37" t="e">
        <f>INDEX(#REF!,MATCH(RIGHT(E1,LEN(E1)-6),#REF!,0))</f>
        <v>#REF!</v>
      </c>
      <c r="F22" s="37" t="e">
        <f>INDEX(#REF!,MATCH(RIGHT(F1,LEN(F1)-6),#REF!,0))</f>
        <v>#REF!</v>
      </c>
      <c r="G22" s="37" t="e">
        <f>INDEX(#REF!,MATCH(RIGHT(G1,LEN(G1)-6),#REF!,0))</f>
        <v>#REF!</v>
      </c>
      <c r="H22" s="37" t="e">
        <f>INDEX(#REF!,MATCH(RIGHT(H1,LEN(H1)-6),#REF!,0))</f>
        <v>#REF!</v>
      </c>
      <c r="I22" s="37"/>
      <c r="J22" s="37" t="e">
        <f>INDEX(#REF!,MATCH(RIGHT(J1,LEN(J1)-6),#REF!,0))</f>
        <v>#REF!</v>
      </c>
      <c r="K22" s="37" t="e">
        <f>INDEX(#REF!,MATCH(RIGHT(K1,LEN(K1)-6),#REF!,0))</f>
        <v>#REF!</v>
      </c>
      <c r="L22" s="37" t="e">
        <f>INDEX(#REF!,MATCH(RIGHT(L1,LEN(L1)-6),#REF!,0))</f>
        <v>#REF!</v>
      </c>
      <c r="M22" s="37" t="e">
        <f>INDEX(#REF!,MATCH(RIGHT(M1,LEN(M1)-6),#REF!,0))</f>
        <v>#REF!</v>
      </c>
      <c r="N22" s="37" t="e">
        <f>INDEX(#REF!,MATCH(RIGHT(N1,LEN(N1)-6),#REF!,0))</f>
        <v>#REF!</v>
      </c>
      <c r="O22" s="37" t="e">
        <f>INDEX(#REF!,MATCH(RIGHT(O1,LEN(O1)-6),#REF!,0))</f>
        <v>#REF!</v>
      </c>
      <c r="P22" s="37" t="e">
        <f>INDEX(#REF!,MATCH(RIGHT(P1,LEN(P1)-6),#REF!,0))</f>
        <v>#REF!</v>
      </c>
      <c r="Q22" s="37" t="e">
        <f>INDEX(#REF!,MATCH(RIGHT(Q1,LEN(Q1)-6),#REF!,0))</f>
        <v>#REF!</v>
      </c>
      <c r="R22" s="37" t="e">
        <f>INDEX(#REF!,MATCH(RIGHT(R1,LEN(R1)-6),#REF!,0))</f>
        <v>#REF!</v>
      </c>
      <c r="S22" s="32" t="e">
        <f>INDEX(#REF!,MATCH(RIGHT(S1,LEN(S1)-6),#REF!,0))</f>
        <v>#REF!</v>
      </c>
      <c r="T22" s="37" t="e">
        <f>INDEX(#REF!,MATCH(RIGHT(T1,LEN(T1)-6),#REF!,0))</f>
        <v>#REF!</v>
      </c>
      <c r="U22" s="37" t="e">
        <f>INDEX(#REF!,MATCH(RIGHT(U1,LEN(U1)-6),#REF!,0))</f>
        <v>#REF!</v>
      </c>
      <c r="V22" s="37" t="e">
        <f>INDEX(#REF!,MATCH(RIGHT(V1,LEN(V1)-6),#REF!,0))</f>
        <v>#REF!</v>
      </c>
      <c r="W22" s="37" t="e">
        <f>INDEX(#REF!,MATCH(RIGHT(W1,LEN(W1)-6),#REF!,0))</f>
        <v>#REF!</v>
      </c>
      <c r="X22" s="37" t="e">
        <f>INDEX(#REF!,MATCH(RIGHT(X1,LEN(X1)-6),#REF!,0))</f>
        <v>#REF!</v>
      </c>
      <c r="Y22" s="37" t="e">
        <f>INDEX(#REF!,MATCH(RIGHT(Y1,LEN(Y1)-6),#REF!,0))</f>
        <v>#REF!</v>
      </c>
      <c r="Z22" s="37" t="e">
        <f>INDEX(#REF!,MATCH(RIGHT(Z1,LEN(Z1)-6),#REF!,0))</f>
        <v>#REF!</v>
      </c>
      <c r="AA22" s="37" t="e">
        <f>INDEX(#REF!,MATCH(RIGHT(AA1,LEN(AA1)-6),#REF!,0))</f>
        <v>#REF!</v>
      </c>
      <c r="AB22" s="37" t="e">
        <f>INDEX(#REF!,MATCH(RIGHT(AB1,LEN(AB1)-6),#REF!,0))</f>
        <v>#REF!</v>
      </c>
      <c r="AC22" s="37" t="e">
        <f>INDEX(#REF!,MATCH(RIGHT(AC1,LEN(AC1)-6),#REF!,0))</f>
        <v>#REF!</v>
      </c>
      <c r="AD22" s="37" t="e">
        <f>INDEX(#REF!,MATCH(RIGHT(AD1,LEN(AD1)-6),#REF!,0))</f>
        <v>#REF!</v>
      </c>
      <c r="AE22" s="37"/>
      <c r="AF22" s="37" t="e">
        <f>INDEX(#REF!,MATCH(RIGHT(AF1,LEN(AF1)-6),#REF!,0))</f>
        <v>#REF!</v>
      </c>
      <c r="AG22" s="37" t="e">
        <f>INDEX(#REF!,MATCH(RIGHT(AG1,LEN(AG1)-6),#REF!,0))</f>
        <v>#REF!</v>
      </c>
      <c r="AH22" s="37" t="e">
        <f>INDEX(#REF!,MATCH(RIGHT(AH1,LEN(AH1)-6),#REF!,0))</f>
        <v>#REF!</v>
      </c>
      <c r="AI22" s="37" t="e">
        <f>INDEX(#REF!,MATCH(RIGHT(AI1,LEN(AI1)-6),#REF!,0))</f>
        <v>#REF!</v>
      </c>
      <c r="AJ22" s="37" t="e">
        <f>INDEX(#REF!,MATCH(RIGHT(AJ1,LEN(AJ1)-6),#REF!,0))</f>
        <v>#REF!</v>
      </c>
      <c r="AK22" s="37" t="e">
        <f>INDEX(#REF!,MATCH(RIGHT(AK1,LEN(AK1)-6),#REF!,0))</f>
        <v>#REF!</v>
      </c>
      <c r="AL22" s="37" t="e">
        <f>INDEX(#REF!,MATCH(RIGHT(AL1,LEN(AL1)-6),#REF!,0))</f>
        <v>#REF!</v>
      </c>
      <c r="AM22" s="48" t="e">
        <f>INDEX(#REF!,MATCH(RIGHT(AM1,LEN(AM1)-6),#REF!,0))</f>
        <v>#REF!</v>
      </c>
      <c r="AN22" s="48" t="e">
        <f>INDEX(#REF!,MATCH(RIGHT(AN1,LEN(AN1)-6),#REF!,0))</f>
        <v>#REF!</v>
      </c>
    </row>
    <row r="23" spans="1:40" x14ac:dyDescent="0.2">
      <c r="A23" s="24" t="s">
        <v>166</v>
      </c>
      <c r="B23" s="33" t="e">
        <f>INDEX(#REF!,MATCH(RIGHT(B1,LEN(B1)-6),#REF!,0))</f>
        <v>#REF!</v>
      </c>
      <c r="C23" s="33" t="e">
        <f>INDEX(#REF!,MATCH(RIGHT(C1,LEN(C1)-6),#REF!,0))</f>
        <v>#REF!</v>
      </c>
      <c r="D23" s="33" t="e">
        <f>INDEX(#REF!,MATCH(RIGHT(D1,LEN(D1)-6),#REF!,0))</f>
        <v>#REF!</v>
      </c>
      <c r="E23" s="33" t="e">
        <f>INDEX(#REF!,MATCH(RIGHT(E1,LEN(E1)-6),#REF!,0))</f>
        <v>#REF!</v>
      </c>
      <c r="F23" s="33" t="e">
        <f>INDEX(#REF!,MATCH(RIGHT(F1,LEN(F1)-6),#REF!,0))</f>
        <v>#REF!</v>
      </c>
      <c r="G23" s="33" t="e">
        <f>INDEX(#REF!,MATCH(RIGHT(G1,LEN(G1)-6),#REF!,0))</f>
        <v>#REF!</v>
      </c>
      <c r="H23" s="33" t="e">
        <f>INDEX(#REF!,MATCH(RIGHT(H1,LEN(H1)-6),#REF!,0))</f>
        <v>#REF!</v>
      </c>
      <c r="I23" s="33"/>
      <c r="J23" s="33" t="e">
        <f>INDEX(#REF!,MATCH(RIGHT(J1,LEN(J1)-6),#REF!,0))</f>
        <v>#REF!</v>
      </c>
      <c r="K23" s="33" t="e">
        <f>INDEX(#REF!,MATCH(RIGHT(K1,LEN(K1)-6),#REF!,0))</f>
        <v>#REF!</v>
      </c>
      <c r="L23" s="33" t="e">
        <f>INDEX(#REF!,MATCH(RIGHT(L1,LEN(L1)-6),#REF!,0))</f>
        <v>#REF!</v>
      </c>
      <c r="M23" s="33" t="e">
        <f>INDEX(#REF!,MATCH(RIGHT(M1,LEN(M1)-6),#REF!,0))</f>
        <v>#REF!</v>
      </c>
      <c r="N23" s="33" t="e">
        <f>INDEX(#REF!,MATCH(RIGHT(N1,LEN(N1)-6),#REF!,0))</f>
        <v>#REF!</v>
      </c>
      <c r="O23" s="33" t="e">
        <f>INDEX(#REF!,MATCH(RIGHT(O1,LEN(O1)-6),#REF!,0))</f>
        <v>#REF!</v>
      </c>
      <c r="P23" s="33" t="e">
        <f>INDEX(#REF!,MATCH(RIGHT(P1,LEN(P1)-6),#REF!,0))</f>
        <v>#REF!</v>
      </c>
      <c r="Q23" s="33" t="e">
        <f>INDEX(#REF!,MATCH(RIGHT(Q1,LEN(Q1)-6),#REF!,0))</f>
        <v>#REF!</v>
      </c>
      <c r="R23" s="33" t="e">
        <f>INDEX(#REF!,MATCH(RIGHT(R1,LEN(R1)-6),#REF!,0))</f>
        <v>#REF!</v>
      </c>
      <c r="S23" s="13" t="e">
        <f>INDEX(#REF!,MATCH(RIGHT(S1,LEN(S1)-6),#REF!,0))</f>
        <v>#REF!</v>
      </c>
      <c r="T23" s="33" t="e">
        <f>INDEX(#REF!,MATCH(RIGHT(T1,LEN(T1)-6),#REF!,0))</f>
        <v>#REF!</v>
      </c>
      <c r="U23" s="33" t="e">
        <f>INDEX(#REF!,MATCH(RIGHT(U1,LEN(U1)-6),#REF!,0))</f>
        <v>#REF!</v>
      </c>
      <c r="V23" s="33" t="e">
        <f>INDEX(#REF!,MATCH(RIGHT(V1,LEN(V1)-6),#REF!,0))</f>
        <v>#REF!</v>
      </c>
      <c r="W23" s="33" t="e">
        <f>INDEX(#REF!,MATCH(RIGHT(W1,LEN(W1)-6),#REF!,0))</f>
        <v>#REF!</v>
      </c>
      <c r="X23" s="33" t="e">
        <f>INDEX(#REF!,MATCH(RIGHT(X1,LEN(X1)-6),#REF!,0))</f>
        <v>#REF!</v>
      </c>
      <c r="Y23" s="33" t="e">
        <f>INDEX(#REF!,MATCH(RIGHT(Y1,LEN(Y1)-6),#REF!,0))</f>
        <v>#REF!</v>
      </c>
      <c r="Z23" s="33" t="e">
        <f>INDEX(#REF!,MATCH(RIGHT(Z1,LEN(Z1)-6),#REF!,0))</f>
        <v>#REF!</v>
      </c>
      <c r="AA23" s="33" t="e">
        <f>INDEX(#REF!,MATCH(RIGHT(AA1,LEN(AA1)-6),#REF!,0))</f>
        <v>#REF!</v>
      </c>
      <c r="AB23" s="33" t="e">
        <f>INDEX(#REF!,MATCH(RIGHT(AB1,LEN(AB1)-6),#REF!,0))</f>
        <v>#REF!</v>
      </c>
      <c r="AC23" s="33" t="e">
        <f>INDEX(#REF!,MATCH(RIGHT(AC1,LEN(AC1)-6),#REF!,0))</f>
        <v>#REF!</v>
      </c>
      <c r="AD23" s="33" t="e">
        <f>INDEX(#REF!,MATCH(RIGHT(AD1,LEN(AD1)-6),#REF!,0))</f>
        <v>#REF!</v>
      </c>
      <c r="AE23" s="33"/>
      <c r="AF23" s="33" t="e">
        <f>INDEX(#REF!,MATCH(RIGHT(AF1,LEN(AF1)-6),#REF!,0))</f>
        <v>#REF!</v>
      </c>
      <c r="AG23" s="33" t="e">
        <f>INDEX(#REF!,MATCH(RIGHT(AG1,LEN(AG1)-6),#REF!,0))</f>
        <v>#REF!</v>
      </c>
      <c r="AH23" s="33" t="e">
        <f>INDEX(#REF!,MATCH(RIGHT(AH1,LEN(AH1)-6),#REF!,0))</f>
        <v>#REF!</v>
      </c>
      <c r="AI23" s="33" t="e">
        <f>INDEX(#REF!,MATCH(RIGHT(AI1,LEN(AI1)-6),#REF!,0))</f>
        <v>#REF!</v>
      </c>
      <c r="AJ23" s="33" t="e">
        <f>INDEX(#REF!,MATCH(RIGHT(AJ1,LEN(AJ1)-6),#REF!,0))</f>
        <v>#REF!</v>
      </c>
      <c r="AK23" s="33" t="e">
        <f>INDEX(#REF!,MATCH(RIGHT(AK1,LEN(AK1)-6),#REF!,0))</f>
        <v>#REF!</v>
      </c>
      <c r="AL23" s="33" t="e">
        <f>INDEX(#REF!,MATCH(RIGHT(AL1,LEN(AL1)-6),#REF!,0))</f>
        <v>#REF!</v>
      </c>
      <c r="AM23" s="48" t="e">
        <f>INDEX(#REF!,MATCH(RIGHT(AM1,LEN(AM1)-6),#REF!,0))</f>
        <v>#REF!</v>
      </c>
      <c r="AN23" s="48" t="e">
        <f>INDEX(#REF!,MATCH(RIGHT(AN1,LEN(AN1)-6),#REF!,0))</f>
        <v>#REF!</v>
      </c>
    </row>
    <row r="24" spans="1:40" x14ac:dyDescent="0.2">
      <c r="A24" s="24" t="s">
        <v>168</v>
      </c>
      <c r="B24" s="33" t="e">
        <f>INDEX(U.School!#REF!,MATCH(RIGHT(B1,LEN(B1)-6),U.School!$A$3:$A$38,0))</f>
        <v>#REF!</v>
      </c>
      <c r="C24" s="33" t="e">
        <f>INDEX(U.School!#REF!,MATCH(RIGHT(C1,LEN(C1)-6),U.School!$A$3:$A$38,0))</f>
        <v>#REF!</v>
      </c>
      <c r="D24" s="33" t="e">
        <f>INDEX(U.School!#REF!,MATCH(RIGHT(D1,LEN(D1)-6),U.School!$A$3:$A$38,0))</f>
        <v>#REF!</v>
      </c>
      <c r="E24" s="33" t="e">
        <f>INDEX(U.School!#REF!,MATCH(RIGHT(E1,LEN(E1)-6),U.School!$A$3:$A$38,0))</f>
        <v>#REF!</v>
      </c>
      <c r="F24" s="33" t="e">
        <f>INDEX(U.School!#REF!,MATCH(RIGHT(F1,LEN(F1)-6),U.School!$A$3:$A$38,0))</f>
        <v>#REF!</v>
      </c>
      <c r="G24" s="33" t="e">
        <f>INDEX(U.School!#REF!,MATCH(RIGHT(G1,LEN(G1)-6),U.School!$A$3:$A$38,0))</f>
        <v>#REF!</v>
      </c>
      <c r="H24" s="33" t="e">
        <f>INDEX(U.School!#REF!,MATCH(RIGHT(H1,LEN(H1)-6),U.School!$A$3:$A$38,0))</f>
        <v>#REF!</v>
      </c>
      <c r="I24" s="33"/>
      <c r="J24" s="33" t="e">
        <f>INDEX(U.School!#REF!,MATCH(RIGHT(J1,LEN(J1)-6),U.School!$A$3:$A$38,0))</f>
        <v>#REF!</v>
      </c>
      <c r="K24" s="33" t="e">
        <f>INDEX(U.School!#REF!,MATCH(RIGHT(K1,LEN(K1)-6),U.School!$A$3:$A$38,0))</f>
        <v>#REF!</v>
      </c>
      <c r="L24" s="33" t="e">
        <f>INDEX(U.School!#REF!,MATCH(RIGHT(L1,LEN(L1)-6),U.School!$A$3:$A$38,0))</f>
        <v>#REF!</v>
      </c>
      <c r="M24" s="33" t="e">
        <f>INDEX(U.School!#REF!,MATCH(RIGHT(M1,LEN(M1)-6),U.School!$A$3:$A$38,0))</f>
        <v>#REF!</v>
      </c>
      <c r="N24" s="33" t="e">
        <f>INDEX(U.School!#REF!,MATCH(RIGHT(N1,LEN(N1)-6),U.School!$A$3:$A$38,0))</f>
        <v>#REF!</v>
      </c>
      <c r="O24" s="33" t="e">
        <f>INDEX(U.School!#REF!,MATCH(RIGHT(O1,LEN(O1)-6),U.School!$A$3:$A$38,0))</f>
        <v>#REF!</v>
      </c>
      <c r="P24" s="33" t="e">
        <f>INDEX(U.School!#REF!,MATCH(RIGHT(P1,LEN(P1)-6),U.School!$A$3:$A$38,0))</f>
        <v>#REF!</v>
      </c>
      <c r="Q24" s="33" t="e">
        <f>INDEX(U.School!#REF!,MATCH(RIGHT(Q1,LEN(Q1)-6),U.School!$A$3:$A$38,0))</f>
        <v>#REF!</v>
      </c>
      <c r="R24" s="33" t="e">
        <f>INDEX(U.School!#REF!,MATCH(RIGHT(R1,LEN(R1)-6),U.School!$A$3:$A$38,0))</f>
        <v>#REF!</v>
      </c>
      <c r="S24" s="13" t="e">
        <f>INDEX(U.School!#REF!,MATCH(RIGHT(S1,LEN(S1)-6),U.School!$A$3:$A$38,0))</f>
        <v>#REF!</v>
      </c>
      <c r="T24" s="33" t="e">
        <f>INDEX(U.School!#REF!,MATCH(RIGHT(T1,LEN(T1)-6),U.School!$A$3:$A$38,0))</f>
        <v>#REF!</v>
      </c>
      <c r="U24" s="33" t="e">
        <f>INDEX(U.School!#REF!,MATCH(RIGHT(U1,LEN(U1)-6),U.School!$A$3:$A$38,0))</f>
        <v>#REF!</v>
      </c>
      <c r="V24" s="33" t="e">
        <f>INDEX(U.School!#REF!,MATCH(RIGHT(V1,LEN(V1)-6),U.School!$A$3:$A$38,0))</f>
        <v>#REF!</v>
      </c>
      <c r="W24" s="33" t="e">
        <f>INDEX(U.School!#REF!,MATCH(RIGHT(W1,LEN(W1)-6),U.School!$A$3:$A$38,0))</f>
        <v>#REF!</v>
      </c>
      <c r="X24" s="33" t="e">
        <f>INDEX(U.School!#REF!,MATCH(RIGHT(X1,LEN(X1)-6),U.School!$A$3:$A$38,0))</f>
        <v>#REF!</v>
      </c>
      <c r="Y24" s="33" t="e">
        <f>INDEX(U.School!#REF!,MATCH(RIGHT(Y1,LEN(Y1)-6),U.School!$A$3:$A$38,0))</f>
        <v>#REF!</v>
      </c>
      <c r="Z24" s="33" t="e">
        <f>INDEX(U.School!#REF!,MATCH(RIGHT(Z1,LEN(Z1)-6),U.School!$A$3:$A$38,0))</f>
        <v>#REF!</v>
      </c>
      <c r="AA24" s="33" t="e">
        <f>INDEX(U.School!#REF!,MATCH(RIGHT(AA1,LEN(AA1)-6),U.School!$A$3:$A$38,0))</f>
        <v>#REF!</v>
      </c>
      <c r="AB24" s="33" t="e">
        <f>INDEX(U.School!#REF!,MATCH(RIGHT(AB1,LEN(AB1)-6),U.School!$A$3:$A$38,0))</f>
        <v>#REF!</v>
      </c>
      <c r="AC24" s="33" t="e">
        <f>INDEX(U.School!#REF!,MATCH(RIGHT(AC1,LEN(AC1)-6),U.School!$A$3:$A$38,0))</f>
        <v>#REF!</v>
      </c>
      <c r="AD24" s="33" t="e">
        <f>INDEX(U.School!#REF!,MATCH(RIGHT(AD1,LEN(AD1)-6),U.School!$A$3:$A$38,0))</f>
        <v>#REF!</v>
      </c>
      <c r="AE24" s="33"/>
      <c r="AF24" s="33" t="e">
        <f>INDEX(U.School!#REF!,MATCH(RIGHT(AF1,LEN(AF1)-6),U.School!$A$3:$A$38,0))</f>
        <v>#REF!</v>
      </c>
      <c r="AG24" s="33" t="e">
        <f>INDEX(U.School!#REF!,MATCH(RIGHT(AG1,LEN(AG1)-6),U.School!$A$3:$A$38,0))</f>
        <v>#REF!</v>
      </c>
      <c r="AH24" s="33" t="e">
        <f>INDEX(U.School!#REF!,MATCH(RIGHT(AH1,LEN(AH1)-6),U.School!$A$3:$A$38,0))</f>
        <v>#REF!</v>
      </c>
      <c r="AI24" s="33" t="e">
        <f>INDEX(U.School!#REF!,MATCH(RIGHT(AI1,LEN(AI1)-6),U.School!$A$3:$A$38,0))</f>
        <v>#REF!</v>
      </c>
      <c r="AJ24" s="33" t="e">
        <f>INDEX(U.School!#REF!,MATCH(RIGHT(AJ1,LEN(AJ1)-6),U.School!$A$3:$A$38,0))</f>
        <v>#REF!</v>
      </c>
      <c r="AK24" s="33" t="e">
        <f>INDEX(U.School!#REF!,MATCH(RIGHT(AK1,LEN(AK1)-6),U.School!$A$3:$A$38,0))</f>
        <v>#REF!</v>
      </c>
      <c r="AL24" s="33" t="e">
        <f>INDEX(U.School!#REF!,MATCH(RIGHT(AL1,LEN(AL1)-6),U.School!$A$3:$A$38,0))</f>
        <v>#REF!</v>
      </c>
      <c r="AM24" s="48" t="e">
        <f>INDEX(U.School!#REF!,MATCH(RIGHT(AM1,LEN(AM1)-6),U.School!$A$3:$A$38,0))</f>
        <v>#REF!</v>
      </c>
      <c r="AN24" s="48" t="e">
        <f>INDEX(U.School!#REF!,MATCH(RIGHT(AN1,LEN(AN1)-6),U.School!$A$3:$A$38,0))</f>
        <v>#REF!</v>
      </c>
    </row>
    <row r="25" spans="1:40" x14ac:dyDescent="0.2">
      <c r="A25" s="24" t="s">
        <v>167</v>
      </c>
      <c r="B25" s="42" t="e">
        <f>INDEX('V.Family and Living Situation'!#REF!,MATCH(RIGHT(B1,LEN(B1)-6),'V.Family and Living Situation'!$A$3:$A$38,0))</f>
        <v>#REF!</v>
      </c>
      <c r="C25" s="42" t="e">
        <f>INDEX('V.Family and Living Situation'!#REF!,MATCH(RIGHT(C1,LEN(C1)-6),'V.Family and Living Situation'!$A$3:$A$38,0))</f>
        <v>#REF!</v>
      </c>
      <c r="D25" s="42" t="e">
        <f>INDEX('V.Family and Living Situation'!#REF!,MATCH(RIGHT(D1,LEN(D1)-6),'V.Family and Living Situation'!$A$3:$A$38,0))</f>
        <v>#REF!</v>
      </c>
      <c r="E25" s="42" t="e">
        <f>INDEX('V.Family and Living Situation'!#REF!,MATCH(RIGHT(E1,LEN(E1)-6),'V.Family and Living Situation'!$A$3:$A$38,0))</f>
        <v>#REF!</v>
      </c>
      <c r="F25" s="42" t="e">
        <f>INDEX('V.Family and Living Situation'!#REF!,MATCH(RIGHT(F1,LEN(F1)-6),'V.Family and Living Situation'!$A$3:$A$38,0))</f>
        <v>#REF!</v>
      </c>
      <c r="G25" s="42" t="e">
        <f>INDEX('V.Family and Living Situation'!#REF!,MATCH(RIGHT(G1,LEN(G1)-6),'V.Family and Living Situation'!$A$3:$A$38,0))</f>
        <v>#REF!</v>
      </c>
      <c r="H25" s="42" t="e">
        <f>INDEX('V.Family and Living Situation'!#REF!,MATCH(RIGHT(H1,LEN(H1)-6),'V.Family and Living Situation'!$A$3:$A$38,0))</f>
        <v>#REF!</v>
      </c>
      <c r="I25" s="42"/>
      <c r="J25" s="42" t="e">
        <f>INDEX('V.Family and Living Situation'!#REF!,MATCH(RIGHT(J1,LEN(J1)-6),'V.Family and Living Situation'!$A$3:$A$38,0))</f>
        <v>#REF!</v>
      </c>
      <c r="K25" s="42" t="e">
        <f>INDEX('V.Family and Living Situation'!#REF!,MATCH(RIGHT(K1,LEN(K1)-6),'V.Family and Living Situation'!$A$3:$A$38,0))</f>
        <v>#REF!</v>
      </c>
      <c r="L25" s="42" t="e">
        <f>INDEX('V.Family and Living Situation'!#REF!,MATCH(RIGHT(L1,LEN(L1)-6),'V.Family and Living Situation'!$A$3:$A$38,0))</f>
        <v>#REF!</v>
      </c>
      <c r="M25" s="42" t="e">
        <f>INDEX('V.Family and Living Situation'!#REF!,MATCH(RIGHT(M1,LEN(M1)-6),'V.Family and Living Situation'!$A$3:$A$38,0))</f>
        <v>#REF!</v>
      </c>
      <c r="N25" s="42" t="e">
        <f>INDEX('V.Family and Living Situation'!#REF!,MATCH(RIGHT(N1,LEN(N1)-6),'V.Family and Living Situation'!$A$3:$A$38,0))</f>
        <v>#REF!</v>
      </c>
      <c r="O25" s="42" t="e">
        <f>INDEX('V.Family and Living Situation'!#REF!,MATCH(RIGHT(O1,LEN(O1)-6),'V.Family and Living Situation'!$A$3:$A$38,0))</f>
        <v>#REF!</v>
      </c>
      <c r="P25" s="42" t="e">
        <f>INDEX('V.Family and Living Situation'!#REF!,MATCH(RIGHT(P1,LEN(P1)-6),'V.Family and Living Situation'!$A$3:$A$38,0))</f>
        <v>#REF!</v>
      </c>
      <c r="Q25" s="42" t="e">
        <f>INDEX('V.Family and Living Situation'!#REF!,MATCH(RIGHT(Q1,LEN(Q1)-6),'V.Family and Living Situation'!$A$3:$A$38,0))</f>
        <v>#REF!</v>
      </c>
      <c r="R25" s="42" t="e">
        <f>INDEX('V.Family and Living Situation'!#REF!,MATCH(RIGHT(R1,LEN(R1)-6),'V.Family and Living Situation'!$A$3:$A$38,0))</f>
        <v>#REF!</v>
      </c>
      <c r="S25" s="43" t="e">
        <f>INDEX('V.Family and Living Situation'!#REF!,MATCH(RIGHT(S1,LEN(S1)-6),'V.Family and Living Situation'!$A$3:$A$38,0))</f>
        <v>#REF!</v>
      </c>
      <c r="T25" s="42" t="e">
        <f>INDEX('V.Family and Living Situation'!#REF!,MATCH(RIGHT(T1,LEN(T1)-6),'V.Family and Living Situation'!$A$3:$A$38,0))</f>
        <v>#REF!</v>
      </c>
      <c r="U25" s="42" t="e">
        <f>INDEX('V.Family and Living Situation'!#REF!,MATCH(RIGHT(U1,LEN(U1)-6),'V.Family and Living Situation'!$A$3:$A$38,0))</f>
        <v>#REF!</v>
      </c>
      <c r="V25" s="42" t="e">
        <f>INDEX('V.Family and Living Situation'!#REF!,MATCH(RIGHT(V1,LEN(V1)-6),'V.Family and Living Situation'!$A$3:$A$38,0))</f>
        <v>#REF!</v>
      </c>
      <c r="W25" s="42" t="e">
        <f>INDEX('V.Family and Living Situation'!#REF!,MATCH(RIGHT(W1,LEN(W1)-6),'V.Family and Living Situation'!$A$3:$A$38,0))</f>
        <v>#REF!</v>
      </c>
      <c r="X25" s="42" t="e">
        <f>INDEX('V.Family and Living Situation'!#REF!,MATCH(RIGHT(X1,LEN(X1)-6),'V.Family and Living Situation'!$A$3:$A$38,0))</f>
        <v>#REF!</v>
      </c>
      <c r="Y25" s="42" t="e">
        <f>INDEX('V.Family and Living Situation'!#REF!,MATCH(RIGHT(Y1,LEN(Y1)-6),'V.Family and Living Situation'!$A$3:$A$38,0))</f>
        <v>#REF!</v>
      </c>
      <c r="Z25" s="42" t="e">
        <f>INDEX('V.Family and Living Situation'!#REF!,MATCH(RIGHT(Z1,LEN(Z1)-6),'V.Family and Living Situation'!$A$3:$A$38,0))</f>
        <v>#REF!</v>
      </c>
      <c r="AA25" s="42" t="e">
        <f>INDEX('V.Family and Living Situation'!#REF!,MATCH(RIGHT(AA1,LEN(AA1)-6),'V.Family and Living Situation'!$A$3:$A$38,0))</f>
        <v>#REF!</v>
      </c>
      <c r="AB25" s="42" t="e">
        <f>INDEX('V.Family and Living Situation'!#REF!,MATCH(RIGHT(AB1,LEN(AB1)-6),'V.Family and Living Situation'!$A$3:$A$38,0))</f>
        <v>#REF!</v>
      </c>
      <c r="AC25" s="42" t="e">
        <f>INDEX('V.Family and Living Situation'!#REF!,MATCH(RIGHT(AC1,LEN(AC1)-6),'V.Family and Living Situation'!$A$3:$A$38,0))</f>
        <v>#REF!</v>
      </c>
      <c r="AD25" s="42" t="e">
        <f>INDEX('V.Family and Living Situation'!#REF!,MATCH(RIGHT(AD1,LEN(AD1)-6),'V.Family and Living Situation'!$A$3:$A$38,0))</f>
        <v>#REF!</v>
      </c>
      <c r="AE25" s="42"/>
      <c r="AF25" s="42" t="e">
        <f>INDEX('V.Family and Living Situation'!#REF!,MATCH(RIGHT(AF1,LEN(AF1)-6),'V.Family and Living Situation'!$A$3:$A$38,0))</f>
        <v>#REF!</v>
      </c>
      <c r="AG25" s="42" t="e">
        <f>INDEX('V.Family and Living Situation'!#REF!,MATCH(RIGHT(AG1,LEN(AG1)-6),'V.Family and Living Situation'!$A$3:$A$38,0))</f>
        <v>#REF!</v>
      </c>
      <c r="AH25" s="42" t="e">
        <f>INDEX('V.Family and Living Situation'!#REF!,MATCH(RIGHT(AH1,LEN(AH1)-6),'V.Family and Living Situation'!$A$3:$A$38,0))</f>
        <v>#REF!</v>
      </c>
      <c r="AI25" s="42" t="e">
        <f>INDEX('V.Family and Living Situation'!#REF!,MATCH(RIGHT(AI1,LEN(AI1)-6),'V.Family and Living Situation'!$A$3:$A$38,0))</f>
        <v>#REF!</v>
      </c>
      <c r="AJ25" s="42" t="e">
        <f>INDEX('V.Family and Living Situation'!#REF!,MATCH(RIGHT(AJ1,LEN(AJ1)-6),'V.Family and Living Situation'!$A$3:$A$38,0))</f>
        <v>#REF!</v>
      </c>
      <c r="AK25" s="42" t="e">
        <f>INDEX('V.Family and Living Situation'!#REF!,MATCH(RIGHT(AK1,LEN(AK1)-6),'V.Family and Living Situation'!$A$3:$A$38,0))</f>
        <v>#REF!</v>
      </c>
      <c r="AL25" s="42" t="e">
        <f>INDEX('V.Family and Living Situation'!#REF!,MATCH(RIGHT(AL1,LEN(AL1)-6),'V.Family and Living Situation'!$A$3:$A$38,0))</f>
        <v>#REF!</v>
      </c>
      <c r="AM25" s="48" t="e">
        <f>INDEX('V.Family and Living Situation'!#REF!,MATCH(RIGHT(AM1,LEN(AM1)-6),'V.Family and Living Situation'!$A$3:$A$38,0))</f>
        <v>#REF!</v>
      </c>
      <c r="AN25" s="48" t="e">
        <f>INDEX('V.Family and Living Situation'!#REF!,MATCH(RIGHT(AN1,LEN(AN1)-6),'V.Family and Living Situation'!$A$3:$A$38,0))</f>
        <v>#REF!</v>
      </c>
    </row>
    <row r="26" spans="1:40" x14ac:dyDescent="0.2">
      <c r="A26" s="24" t="s">
        <v>159</v>
      </c>
      <c r="B26" s="42" t="e">
        <f>INDEX('F.Faml Par Sup Targ Loc234YC'!#REF!,MATCH(RIGHT(B1,LEN(B1)-6),'F.Faml Par Sup Targ Loc234YC'!$A$3:$A$37,0))</f>
        <v>#REF!</v>
      </c>
      <c r="C26" s="42" t="e">
        <f>INDEX('F.Faml Par Sup Targ Loc234YC'!#REF!,MATCH(RIGHT(C1,LEN(C1)-6),'F.Faml Par Sup Targ Loc234YC'!$A$3:$A$37,0))</f>
        <v>#REF!</v>
      </c>
      <c r="D26" s="42" t="e">
        <f>INDEX('F.Faml Par Sup Targ Loc234YC'!#REF!,MATCH(RIGHT(D1,LEN(D1)-6),'F.Faml Par Sup Targ Loc234YC'!$A$3:$A$37,0))</f>
        <v>#REF!</v>
      </c>
      <c r="E26" s="42" t="e">
        <f>INDEX('F.Faml Par Sup Targ Loc234YC'!#REF!,MATCH(RIGHT(E1,LEN(E1)-6),'F.Faml Par Sup Targ Loc234YC'!$A$3:$A$37,0))</f>
        <v>#REF!</v>
      </c>
      <c r="F26" s="42" t="e">
        <f>INDEX('F.Faml Par Sup Targ Loc234YC'!#REF!,MATCH(RIGHT(F1,LEN(F1)-6),'F.Faml Par Sup Targ Loc234YC'!$A$3:$A$37,0))</f>
        <v>#REF!</v>
      </c>
      <c r="G26" s="42" t="e">
        <f>INDEX('F.Faml Par Sup Targ Loc234YC'!#REF!,MATCH(RIGHT(G1,LEN(G1)-6),'F.Faml Par Sup Targ Loc234YC'!$A$3:$A$37,0))</f>
        <v>#REF!</v>
      </c>
      <c r="H26" s="42" t="e">
        <f>INDEX('F.Faml Par Sup Targ Loc234YC'!#REF!,MATCH(RIGHT(H1,LEN(H1)-6),'F.Faml Par Sup Targ Loc234YC'!$A$3:$A$37,0))</f>
        <v>#REF!</v>
      </c>
      <c r="I26" s="42" t="e">
        <f>INDEX('F.Faml Par Sup Targ Loc234YC'!#REF!,MATCH(RIGHT(I1,LEN(I1)-6),'F.Faml Par Sup Targ Loc234YC'!$A$3:$A$37,0))</f>
        <v>#REF!</v>
      </c>
      <c r="J26" s="42" t="e">
        <f>INDEX('F.Faml Par Sup Targ Loc234YC'!#REF!,MATCH(RIGHT(J1,LEN(J1)-6),'F.Faml Par Sup Targ Loc234YC'!$A$3:$A$37,0))</f>
        <v>#REF!</v>
      </c>
      <c r="K26" s="42" t="e">
        <f>INDEX('F.Faml Par Sup Targ Loc234YC'!#REF!,MATCH(RIGHT(K1,LEN(K1)-6),'F.Faml Par Sup Targ Loc234YC'!$A$3:$A$37,0))</f>
        <v>#REF!</v>
      </c>
      <c r="L26" s="42" t="e">
        <f>INDEX('F.Faml Par Sup Targ Loc234YC'!#REF!,MATCH(RIGHT(L1,LEN(L1)-6),'F.Faml Par Sup Targ Loc234YC'!$A$3:$A$37,0))</f>
        <v>#REF!</v>
      </c>
      <c r="M26" s="42" t="e">
        <f>INDEX('F.Faml Par Sup Targ Loc234YC'!#REF!,MATCH(RIGHT(M1,LEN(M1)-6),'F.Faml Par Sup Targ Loc234YC'!$A$3:$A$37,0))</f>
        <v>#REF!</v>
      </c>
      <c r="N26" s="42" t="e">
        <f>INDEX('F.Faml Par Sup Targ Loc234YC'!#REF!,MATCH(RIGHT(N1,LEN(N1)-6),'F.Faml Par Sup Targ Loc234YC'!$A$3:$A$37,0))</f>
        <v>#REF!</v>
      </c>
      <c r="O26" s="42" t="e">
        <f>INDEX('F.Faml Par Sup Targ Loc234YC'!#REF!,MATCH(RIGHT(O1,LEN(O1)-6),'F.Faml Par Sup Targ Loc234YC'!$A$3:$A$37,0))</f>
        <v>#REF!</v>
      </c>
      <c r="P26" s="42" t="e">
        <f>INDEX('F.Faml Par Sup Targ Loc234YC'!#REF!,MATCH(RIGHT(P1,LEN(P1)-6),'F.Faml Par Sup Targ Loc234YC'!$A$3:$A$37,0))</f>
        <v>#REF!</v>
      </c>
      <c r="Q26" s="42" t="e">
        <f>INDEX('F.Faml Par Sup Targ Loc234YC'!#REF!,MATCH(RIGHT(Q1,LEN(Q1)-6),'F.Faml Par Sup Targ Loc234YC'!$A$3:$A$37,0))</f>
        <v>#REF!</v>
      </c>
      <c r="R26" s="42" t="e">
        <f>INDEX('F.Faml Par Sup Targ Loc234YC'!#REF!,MATCH(RIGHT(R1,LEN(R1)-6),'F.Faml Par Sup Targ Loc234YC'!$A$3:$A$37,0))</f>
        <v>#REF!</v>
      </c>
      <c r="S26" s="43" t="e">
        <f>INDEX('F.Faml Par Sup Targ Loc234YC'!#REF!,MATCH(RIGHT(S1,LEN(S1)-6),'F.Faml Par Sup Targ Loc234YC'!$A$3:$A$37,0))</f>
        <v>#REF!</v>
      </c>
      <c r="T26" s="42" t="e">
        <f>INDEX('F.Faml Par Sup Targ Loc234YC'!#REF!,MATCH(RIGHT(T1,LEN(T1)-6),'F.Faml Par Sup Targ Loc234YC'!$A$3:$A$37,0))</f>
        <v>#REF!</v>
      </c>
      <c r="U26" s="42" t="e">
        <f>INDEX('F.Faml Par Sup Targ Loc234YC'!#REF!,MATCH(RIGHT(U1,LEN(U1)-6),'F.Faml Par Sup Targ Loc234YC'!$A$3:$A$37,0))</f>
        <v>#REF!</v>
      </c>
      <c r="V26" s="42" t="e">
        <f>INDEX('F.Faml Par Sup Targ Loc234YC'!#REF!,MATCH(RIGHT(V1,LEN(V1)-6),'F.Faml Par Sup Targ Loc234YC'!$A$3:$A$37,0))</f>
        <v>#REF!</v>
      </c>
      <c r="W26" s="42" t="e">
        <f>INDEX('F.Faml Par Sup Targ Loc234YC'!#REF!,MATCH(RIGHT(W1,LEN(W1)-6),'F.Faml Par Sup Targ Loc234YC'!$A$3:$A$37,0))</f>
        <v>#REF!</v>
      </c>
      <c r="X26" s="42" t="e">
        <f>INDEX('F.Faml Par Sup Targ Loc234YC'!#REF!,MATCH(RIGHT(X1,LEN(X1)-6),'F.Faml Par Sup Targ Loc234YC'!$A$3:$A$37,0))</f>
        <v>#REF!</v>
      </c>
      <c r="Y26" s="42" t="e">
        <f>INDEX('F.Faml Par Sup Targ Loc234YC'!#REF!,MATCH(RIGHT(Y1,LEN(Y1)-6),'F.Faml Par Sup Targ Loc234YC'!$A$3:$A$37,0))</f>
        <v>#REF!</v>
      </c>
      <c r="Z26" s="42" t="e">
        <f>INDEX('F.Faml Par Sup Targ Loc234YC'!#REF!,MATCH(RIGHT(Z1,LEN(Z1)-6),'F.Faml Par Sup Targ Loc234YC'!$A$3:$A$37,0))</f>
        <v>#REF!</v>
      </c>
      <c r="AA26" s="42" t="e">
        <f>INDEX('F.Faml Par Sup Targ Loc234YC'!#REF!,MATCH(RIGHT(AA1,LEN(AA1)-6),'F.Faml Par Sup Targ Loc234YC'!$A$3:$A$37,0))</f>
        <v>#REF!</v>
      </c>
      <c r="AB26" s="42" t="e">
        <f>INDEX('F.Faml Par Sup Targ Loc234YC'!#REF!,MATCH(RIGHT(AB1,LEN(AB1)-6),'F.Faml Par Sup Targ Loc234YC'!$A$3:$A$37,0))</f>
        <v>#REF!</v>
      </c>
      <c r="AC26" s="42" t="e">
        <f>INDEX('F.Faml Par Sup Targ Loc234YC'!#REF!,MATCH(RIGHT(AC1,LEN(AC1)-6),'F.Faml Par Sup Targ Loc234YC'!$A$3:$A$37,0))</f>
        <v>#REF!</v>
      </c>
      <c r="AD26" s="42" t="e">
        <f>INDEX('F.Faml Par Sup Targ Loc234YC'!#REF!,MATCH(RIGHT(AD1,LEN(AD1)-6),'F.Faml Par Sup Targ Loc234YC'!$A$3:$A$37,0))</f>
        <v>#REF!</v>
      </c>
      <c r="AE26" s="42" t="e">
        <f>INDEX('F.Faml Par Sup Targ Loc234YC'!#REF!,MATCH(RIGHT(AE1,LEN(AE1)-6),'F.Faml Par Sup Targ Loc234YC'!$A$3:$A$37,0))</f>
        <v>#REF!</v>
      </c>
      <c r="AF26" s="42" t="e">
        <f>INDEX('F.Faml Par Sup Targ Loc234YC'!#REF!,MATCH(RIGHT(AF1,LEN(AF1)-6),'F.Faml Par Sup Targ Loc234YC'!$A$3:$A$37,0))</f>
        <v>#REF!</v>
      </c>
      <c r="AG26" s="42" t="e">
        <f>INDEX('F.Faml Par Sup Targ Loc234YC'!#REF!,MATCH(RIGHT(AG1,LEN(AG1)-6),'F.Faml Par Sup Targ Loc234YC'!$A$3:$A$37,0))</f>
        <v>#REF!</v>
      </c>
      <c r="AH26" s="42" t="e">
        <f>INDEX('F.Faml Par Sup Targ Loc234YC'!#REF!,MATCH(RIGHT(AH1,LEN(AH1)-6),'F.Faml Par Sup Targ Loc234YC'!$A$3:$A$37,0))</f>
        <v>#REF!</v>
      </c>
      <c r="AI26" s="42" t="e">
        <f>INDEX('F.Faml Par Sup Targ Loc234YC'!#REF!,MATCH(RIGHT(AI1,LEN(AI1)-6),'F.Faml Par Sup Targ Loc234YC'!$A$3:$A$37,0))</f>
        <v>#REF!</v>
      </c>
      <c r="AJ26" s="42" t="e">
        <f>INDEX('F.Faml Par Sup Targ Loc234YC'!#REF!,MATCH(RIGHT(AJ1,LEN(AJ1)-6),'F.Faml Par Sup Targ Loc234YC'!$A$3:$A$37,0))</f>
        <v>#REF!</v>
      </c>
      <c r="AK26" s="42" t="e">
        <f>INDEX('F.Faml Par Sup Targ Loc234YC'!#REF!,MATCH(RIGHT(AK1,LEN(AK1)-6),'F.Faml Par Sup Targ Loc234YC'!$A$3:$A$37,0))</f>
        <v>#REF!</v>
      </c>
      <c r="AL26" s="42" t="e">
        <f>INDEX('F.Faml Par Sup Targ Loc234YC'!#REF!,MATCH(RIGHT(AL1,LEN(AL1)-6),'F.Faml Par Sup Targ Loc234YC'!$A$3:$A$37,0))</f>
        <v>#REF!</v>
      </c>
      <c r="AM26" s="48" t="e">
        <f>INDEX('F.Faml Par Sup Targ Loc234YC'!#REF!,MATCH(RIGHT(AM1,LEN(AM1)-6),'F.Faml Par Sup Targ Loc234YC'!$A$3:$A$37,0))</f>
        <v>#REF!</v>
      </c>
      <c r="AN26" s="48" t="e">
        <f>INDEX('F.Faml Par Sup Targ Loc234YC'!#REF!,MATCH(RIGHT(AN1,LEN(AN1)-6),'F.Faml Par Sup Targ Loc234YC'!$A$3:$A$37,0))</f>
        <v>#REF!</v>
      </c>
    </row>
    <row r="27" spans="1:40" x14ac:dyDescent="0.2">
      <c r="A27" s="24" t="s">
        <v>97</v>
      </c>
      <c r="B27" s="42" t="e">
        <f>INDEX('R.Juve Justice Avoidance'!#REF!,MATCH(RIGHT(B1,LEN(B1)-6),'R.Juve Justice Avoidance'!$A$3:$A$37,0))</f>
        <v>#REF!</v>
      </c>
      <c r="C27" s="42" t="e">
        <f>INDEX('R.Juve Justice Avoidance'!#REF!,MATCH(RIGHT(C1,LEN(C1)-6),'R.Juve Justice Avoidance'!$A$3:$A$37,0))</f>
        <v>#REF!</v>
      </c>
      <c r="D27" s="42" t="e">
        <f>INDEX('R.Juve Justice Avoidance'!#REF!,MATCH(RIGHT(D1,LEN(D1)-6),'R.Juve Justice Avoidance'!$A$3:$A$37,0))</f>
        <v>#REF!</v>
      </c>
      <c r="E27" s="42" t="e">
        <f>INDEX('R.Juve Justice Avoidance'!#REF!,MATCH(RIGHT(E1,LEN(E1)-6),'R.Juve Justice Avoidance'!$A$3:$A$37,0))</f>
        <v>#REF!</v>
      </c>
      <c r="F27" s="42" t="e">
        <f>INDEX('R.Juve Justice Avoidance'!#REF!,MATCH(RIGHT(F1,LEN(F1)-6),'R.Juve Justice Avoidance'!$A$3:$A$37,0))</f>
        <v>#REF!</v>
      </c>
      <c r="G27" s="42" t="e">
        <f>INDEX('R.Juve Justice Avoidance'!#REF!,MATCH(RIGHT(G1,LEN(G1)-6),'R.Juve Justice Avoidance'!$A$3:$A$37,0))</f>
        <v>#REF!</v>
      </c>
      <c r="H27" s="42" t="e">
        <f>INDEX('R.Juve Justice Avoidance'!#REF!,MATCH(RIGHT(H1,LEN(H1)-6),'R.Juve Justice Avoidance'!$A$3:$A$37,0))</f>
        <v>#REF!</v>
      </c>
      <c r="I27" s="42" t="e">
        <f>INDEX('R.Juve Justice Avoidance'!#REF!,MATCH(RIGHT(I1,LEN(I1)-6),'R.Juve Justice Avoidance'!$A$3:$A$37,0))</f>
        <v>#REF!</v>
      </c>
      <c r="J27" s="42" t="e">
        <f>INDEX('R.Juve Justice Avoidance'!#REF!,MATCH(RIGHT(J1,LEN(J1)-6),'R.Juve Justice Avoidance'!$A$3:$A$37,0))</f>
        <v>#REF!</v>
      </c>
      <c r="K27" s="42" t="e">
        <f>INDEX('R.Juve Justice Avoidance'!#REF!,MATCH(RIGHT(K1,LEN(K1)-6),'R.Juve Justice Avoidance'!$A$3:$A$37,0))</f>
        <v>#REF!</v>
      </c>
      <c r="L27" s="42" t="e">
        <f>INDEX('R.Juve Justice Avoidance'!#REF!,MATCH(RIGHT(L1,LEN(L1)-6),'R.Juve Justice Avoidance'!$A$3:$A$37,0))</f>
        <v>#REF!</v>
      </c>
      <c r="M27" s="42" t="e">
        <f>INDEX('R.Juve Justice Avoidance'!#REF!,MATCH(RIGHT(M1,LEN(M1)-6),'R.Juve Justice Avoidance'!$A$3:$A$37,0))</f>
        <v>#REF!</v>
      </c>
      <c r="N27" s="42" t="e">
        <f>INDEX('R.Juve Justice Avoidance'!#REF!,MATCH(RIGHT(N1,LEN(N1)-6),'R.Juve Justice Avoidance'!$A$3:$A$37,0))</f>
        <v>#REF!</v>
      </c>
      <c r="O27" s="42" t="e">
        <f>INDEX('R.Juve Justice Avoidance'!#REF!,MATCH(RIGHT(O1,LEN(O1)-6),'R.Juve Justice Avoidance'!$A$3:$A$37,0))</f>
        <v>#REF!</v>
      </c>
      <c r="P27" s="42" t="e">
        <f>INDEX('R.Juve Justice Avoidance'!#REF!,MATCH(RIGHT(P1,LEN(P1)-6),'R.Juve Justice Avoidance'!$A$3:$A$37,0))</f>
        <v>#REF!</v>
      </c>
      <c r="Q27" s="42" t="e">
        <f>INDEX('R.Juve Justice Avoidance'!#REF!,MATCH(RIGHT(Q1,LEN(Q1)-6),'R.Juve Justice Avoidance'!$A$3:$A$37,0))</f>
        <v>#REF!</v>
      </c>
      <c r="R27" s="42" t="e">
        <f>INDEX('R.Juve Justice Avoidance'!#REF!,MATCH(RIGHT(R1,LEN(R1)-6),'R.Juve Justice Avoidance'!$A$3:$A$37,0))</f>
        <v>#REF!</v>
      </c>
      <c r="S27" s="43" t="e">
        <f>INDEX('R.Juve Justice Avoidance'!#REF!,MATCH(RIGHT(S1,LEN(S1)-6),'R.Juve Justice Avoidance'!$A$3:$A$37,0))</f>
        <v>#REF!</v>
      </c>
      <c r="T27" s="42" t="e">
        <f>INDEX('R.Juve Justice Avoidance'!#REF!,MATCH(RIGHT(T1,LEN(T1)-6),'R.Juve Justice Avoidance'!$A$3:$A$37,0))</f>
        <v>#REF!</v>
      </c>
      <c r="U27" s="42" t="e">
        <f>INDEX('R.Juve Justice Avoidance'!#REF!,MATCH(RIGHT(U1,LEN(U1)-6),'R.Juve Justice Avoidance'!$A$3:$A$37,0))</f>
        <v>#REF!</v>
      </c>
      <c r="V27" s="42" t="e">
        <f>INDEX('R.Juve Justice Avoidance'!#REF!,MATCH(RIGHT(V1,LEN(V1)-6),'R.Juve Justice Avoidance'!$A$3:$A$37,0))</f>
        <v>#REF!</v>
      </c>
      <c r="W27" s="42" t="e">
        <f>INDEX('R.Juve Justice Avoidance'!#REF!,MATCH(RIGHT(W1,LEN(W1)-6),'R.Juve Justice Avoidance'!$A$3:$A$37,0))</f>
        <v>#REF!</v>
      </c>
      <c r="X27" s="42" t="e">
        <f>INDEX('R.Juve Justice Avoidance'!#REF!,MATCH(RIGHT(X1,LEN(X1)-6),'R.Juve Justice Avoidance'!$A$3:$A$37,0))</f>
        <v>#REF!</v>
      </c>
      <c r="Y27" s="42" t="e">
        <f>INDEX('R.Juve Justice Avoidance'!#REF!,MATCH(RIGHT(Y1,LEN(Y1)-6),'R.Juve Justice Avoidance'!$A$3:$A$37,0))</f>
        <v>#REF!</v>
      </c>
      <c r="Z27" s="42" t="e">
        <f>INDEX('R.Juve Justice Avoidance'!#REF!,MATCH(RIGHT(Z1,LEN(Z1)-6),'R.Juve Justice Avoidance'!$A$3:$A$37,0))</f>
        <v>#REF!</v>
      </c>
      <c r="AA27" s="42" t="e">
        <f>INDEX('R.Juve Justice Avoidance'!#REF!,MATCH(RIGHT(AA1,LEN(AA1)-6),'R.Juve Justice Avoidance'!$A$3:$A$37,0))</f>
        <v>#REF!</v>
      </c>
      <c r="AB27" s="42" t="e">
        <f>INDEX('R.Juve Justice Avoidance'!#REF!,MATCH(RIGHT(AB1,LEN(AB1)-6),'R.Juve Justice Avoidance'!$A$3:$A$37,0))</f>
        <v>#REF!</v>
      </c>
      <c r="AC27" s="42" t="e">
        <f>INDEX('R.Juve Justice Avoidance'!#REF!,MATCH(RIGHT(AC1,LEN(AC1)-6),'R.Juve Justice Avoidance'!$A$3:$A$37,0))</f>
        <v>#REF!</v>
      </c>
      <c r="AD27" s="42" t="e">
        <f>INDEX('R.Juve Justice Avoidance'!#REF!,MATCH(RIGHT(AD1,LEN(AD1)-6),'R.Juve Justice Avoidance'!$A$3:$A$37,0))</f>
        <v>#REF!</v>
      </c>
      <c r="AE27" s="42" t="e">
        <f>INDEX('R.Juve Justice Avoidance'!#REF!,MATCH(RIGHT(AE1,LEN(AE1)-6),'R.Juve Justice Avoidance'!$A$3:$A$37,0))</f>
        <v>#REF!</v>
      </c>
      <c r="AF27" s="42" t="e">
        <f>INDEX('R.Juve Justice Avoidance'!#REF!,MATCH(RIGHT(AF1,LEN(AF1)-6),'R.Juve Justice Avoidance'!$A$3:$A$37,0))</f>
        <v>#REF!</v>
      </c>
      <c r="AG27" s="42" t="e">
        <f>INDEX('R.Juve Justice Avoidance'!#REF!,MATCH(RIGHT(AG1,LEN(AG1)-6),'R.Juve Justice Avoidance'!$A$3:$A$37,0))</f>
        <v>#REF!</v>
      </c>
      <c r="AH27" s="42" t="e">
        <f>INDEX('R.Juve Justice Avoidance'!#REF!,MATCH(RIGHT(AH1,LEN(AH1)-6),'R.Juve Justice Avoidance'!$A$3:$A$37,0))</f>
        <v>#REF!</v>
      </c>
      <c r="AI27" s="42" t="e">
        <f>INDEX('R.Juve Justice Avoidance'!#REF!,MATCH(RIGHT(AI1,LEN(AI1)-6),'R.Juve Justice Avoidance'!$A$3:$A$37,0))</f>
        <v>#REF!</v>
      </c>
      <c r="AJ27" s="42" t="e">
        <f>INDEX('R.Juve Justice Avoidance'!#REF!,MATCH(RIGHT(AJ1,LEN(AJ1)-6),'R.Juve Justice Avoidance'!$A$3:$A$37,0))</f>
        <v>#REF!</v>
      </c>
      <c r="AK27" s="42" t="e">
        <f>INDEX('R.Juve Justice Avoidance'!#REF!,MATCH(RIGHT(AK1,LEN(AK1)-6),'R.Juve Justice Avoidance'!$A$3:$A$37,0))</f>
        <v>#REF!</v>
      </c>
      <c r="AL27" s="42" t="e">
        <f>INDEX('R.Juve Justice Avoidance'!#REF!,MATCH(RIGHT(AL1,LEN(AL1)-6),'R.Juve Justice Avoidance'!$A$3:$A$37,0))</f>
        <v>#REF!</v>
      </c>
      <c r="AM27" s="48" t="e">
        <f>INDEX('R.Juve Justice Avoidance'!#REF!,MATCH(RIGHT(AM1,LEN(AM1)-6),'R.Juve Justice Avoidance'!$A$3:$A$37,0))</f>
        <v>#REF!</v>
      </c>
      <c r="AN27" s="48" t="e">
        <f>INDEX('R.Juve Justice Avoidance'!#REF!,MATCH(RIGHT(AN1,LEN(AN1)-6),'R.Juve Justice Avoidance'!$A$3:$A$37,0))</f>
        <v>#REF!</v>
      </c>
    </row>
    <row r="28" spans="1:40" x14ac:dyDescent="0.2">
      <c r="A28" s="24" t="s">
        <v>155</v>
      </c>
      <c r="B28" s="42" t="e">
        <f>INDEX(#REF!,MATCH(RIGHT(B1,LEN(B1)-6),#REF!,0))</f>
        <v>#REF!</v>
      </c>
      <c r="C28" s="42" t="e">
        <f>INDEX(#REF!,MATCH(RIGHT(C1,LEN(C1)-6),#REF!,0))</f>
        <v>#REF!</v>
      </c>
      <c r="D28" s="42" t="e">
        <f>INDEX(#REF!,MATCH(RIGHT(D1,LEN(D1)-6),#REF!,0))</f>
        <v>#REF!</v>
      </c>
      <c r="E28" s="42" t="e">
        <f>INDEX(#REF!,MATCH(RIGHT(E1,LEN(E1)-6),#REF!,0))</f>
        <v>#REF!</v>
      </c>
      <c r="F28" s="42" t="e">
        <f>INDEX(#REF!,MATCH(RIGHT(F1,LEN(F1)-6),#REF!,0))</f>
        <v>#REF!</v>
      </c>
      <c r="G28" s="42" t="e">
        <f>INDEX(#REF!,MATCH(RIGHT(G1,LEN(G1)-6),#REF!,0))</f>
        <v>#REF!</v>
      </c>
      <c r="H28" s="42" t="e">
        <f>INDEX(#REF!,MATCH(RIGHT(H1,LEN(H1)-6),#REF!,0))</f>
        <v>#REF!</v>
      </c>
      <c r="I28" s="42" t="e">
        <f>INDEX(#REF!,MATCH(RIGHT(I1,LEN(I1)-6),#REF!,0))</f>
        <v>#REF!</v>
      </c>
      <c r="J28" s="42" t="e">
        <f>INDEX(#REF!,MATCH(RIGHT(J1,LEN(J1)-6),#REF!,0))</f>
        <v>#REF!</v>
      </c>
      <c r="K28" s="42" t="e">
        <f>INDEX(#REF!,MATCH(RIGHT(K1,LEN(K1)-6),#REF!,0))</f>
        <v>#REF!</v>
      </c>
      <c r="L28" s="42" t="e">
        <f>INDEX(#REF!,MATCH(RIGHT(L1,LEN(L1)-6),#REF!,0))</f>
        <v>#REF!</v>
      </c>
      <c r="M28" s="42" t="e">
        <f>INDEX(#REF!,MATCH(RIGHT(M1,LEN(M1)-6),#REF!,0))</f>
        <v>#REF!</v>
      </c>
      <c r="N28" s="42" t="e">
        <f>INDEX(#REF!,MATCH(RIGHT(N1,LEN(N1)-6),#REF!,0))</f>
        <v>#REF!</v>
      </c>
      <c r="O28" s="42" t="e">
        <f>INDEX(#REF!,MATCH(RIGHT(O1,LEN(O1)-6),#REF!,0))</f>
        <v>#REF!</v>
      </c>
      <c r="P28" s="42" t="e">
        <f>INDEX(#REF!,MATCH(RIGHT(P1,LEN(P1)-6),#REF!,0))</f>
        <v>#REF!</v>
      </c>
      <c r="Q28" s="42" t="e">
        <f>INDEX(#REF!,MATCH(RIGHT(Q1,LEN(Q1)-6),#REF!,0))</f>
        <v>#REF!</v>
      </c>
      <c r="R28" s="42" t="e">
        <f>INDEX(#REF!,MATCH(RIGHT(R1,LEN(R1)-6),#REF!,0))</f>
        <v>#REF!</v>
      </c>
      <c r="S28" s="43" t="e">
        <f>INDEX(#REF!,MATCH(RIGHT(S1,LEN(S1)-6),#REF!,0))</f>
        <v>#REF!</v>
      </c>
      <c r="T28" s="42" t="e">
        <f>INDEX(#REF!,MATCH(RIGHT(T1,LEN(T1)-6),#REF!,0))</f>
        <v>#REF!</v>
      </c>
      <c r="U28" s="42" t="e">
        <f>INDEX(#REF!,MATCH(RIGHT(U1,LEN(U1)-6),#REF!,0))</f>
        <v>#REF!</v>
      </c>
      <c r="V28" s="42" t="e">
        <f>INDEX(#REF!,MATCH(RIGHT(V1,LEN(V1)-6),#REF!,0))</f>
        <v>#REF!</v>
      </c>
      <c r="W28" s="42" t="e">
        <f>INDEX(#REF!,MATCH(RIGHT(W1,LEN(W1)-6),#REF!,0))</f>
        <v>#REF!</v>
      </c>
      <c r="X28" s="42" t="e">
        <f>INDEX(#REF!,MATCH(RIGHT(X1,LEN(X1)-6),#REF!,0))</f>
        <v>#REF!</v>
      </c>
      <c r="Y28" s="42" t="e">
        <f>INDEX(#REF!,MATCH(RIGHT(Y1,LEN(Y1)-6),#REF!,0))</f>
        <v>#REF!</v>
      </c>
      <c r="Z28" s="42" t="e">
        <f>INDEX(#REF!,MATCH(RIGHT(Z1,LEN(Z1)-6),#REF!,0))</f>
        <v>#REF!</v>
      </c>
      <c r="AA28" s="42" t="e">
        <f>INDEX(#REF!,MATCH(RIGHT(AA1,LEN(AA1)-6),#REF!,0))</f>
        <v>#REF!</v>
      </c>
      <c r="AB28" s="42" t="e">
        <f>INDEX(#REF!,MATCH(RIGHT(AB1,LEN(AB1)-6),#REF!,0))</f>
        <v>#REF!</v>
      </c>
      <c r="AC28" s="42" t="e">
        <f>INDEX(#REF!,MATCH(RIGHT(AC1,LEN(AC1)-6),#REF!,0))</f>
        <v>#REF!</v>
      </c>
      <c r="AD28" s="42" t="e">
        <f>INDEX(#REF!,MATCH(RIGHT(AD1,LEN(AD1)-6),#REF!,0))</f>
        <v>#REF!</v>
      </c>
      <c r="AE28" s="42" t="e">
        <f>INDEX(#REF!,MATCH(RIGHT(AE1,LEN(AE1)-6),#REF!,0))</f>
        <v>#REF!</v>
      </c>
      <c r="AF28" s="42" t="e">
        <f>INDEX(#REF!,MATCH(RIGHT(AF1,LEN(AF1)-6),#REF!,0))</f>
        <v>#REF!</v>
      </c>
      <c r="AG28" s="42" t="e">
        <f>INDEX(#REF!,MATCH(RIGHT(AG1,LEN(AG1)-6),#REF!,0))</f>
        <v>#REF!</v>
      </c>
      <c r="AH28" s="42" t="e">
        <f>INDEX(#REF!,MATCH(RIGHT(AH1,LEN(AH1)-6),#REF!,0))</f>
        <v>#REF!</v>
      </c>
      <c r="AI28" s="42" t="e">
        <f>INDEX(#REF!,MATCH(RIGHT(AI1,LEN(AI1)-6),#REF!,0))</f>
        <v>#REF!</v>
      </c>
      <c r="AJ28" s="42" t="e">
        <f>INDEX(#REF!,MATCH(RIGHT(AJ1,LEN(AJ1)-6),#REF!,0))</f>
        <v>#REF!</v>
      </c>
      <c r="AK28" s="42" t="e">
        <f>INDEX(#REF!,MATCH(RIGHT(AK1,LEN(AK1)-6),#REF!,0))</f>
        <v>#REF!</v>
      </c>
      <c r="AL28" s="42" t="e">
        <f>INDEX(#REF!,MATCH(RIGHT(AL1,LEN(AL1)-6),#REF!,0))</f>
        <v>#REF!</v>
      </c>
      <c r="AM28" s="48" t="e">
        <f>INDEX(#REF!,MATCH(RIGHT(AM1,LEN(AM1)-6),#REF!,0))</f>
        <v>#REF!</v>
      </c>
      <c r="AN28" s="48" t="e">
        <f>INDEX(#REF!,MATCH(RIGHT(AN1,LEN(AN1)-6),#REF!,0))</f>
        <v>#REF!</v>
      </c>
    </row>
    <row r="29" spans="1:40" x14ac:dyDescent="0.2">
      <c r="A29" s="24" t="s">
        <v>156</v>
      </c>
      <c r="B29" s="42">
        <f>INDEX('S.Improvement Measure Child'!$C$3:$C$37,MATCH(RIGHT(B1,LEN(B1)-6),'S.Improvement Measure Child'!$A$3:$A$37,0))</f>
        <v>0</v>
      </c>
      <c r="C29" s="42">
        <f>INDEX('S.Improvement Measure Child'!$C$3:$C$37,MATCH(RIGHT(C1,LEN(C1)-6),'S.Improvement Measure Child'!$A$3:$A$37,0))</f>
        <v>0</v>
      </c>
      <c r="D29" s="42">
        <f>INDEX('S.Improvement Measure Child'!$C$3:$C$37,MATCH(RIGHT(D1,LEN(D1)-6),'S.Improvement Measure Child'!$A$3:$A$37,0))</f>
        <v>0</v>
      </c>
      <c r="E29" s="42">
        <f>INDEX('S.Improvement Measure Child'!$C$3:$C$37,MATCH(RIGHT(E1,LEN(E1)-6),'S.Improvement Measure Child'!$A$3:$A$37,0))</f>
        <v>0</v>
      </c>
      <c r="F29" s="42">
        <f>INDEX('S.Improvement Measure Child'!$C$3:$C$37,MATCH(RIGHT(F1,LEN(F1)-6),'S.Improvement Measure Child'!$A$3:$A$37,0))</f>
        <v>0</v>
      </c>
      <c r="G29" s="42">
        <f>INDEX('S.Improvement Measure Child'!$C$3:$C$37,MATCH(RIGHT(G1,LEN(G1)-6),'S.Improvement Measure Child'!$A$3:$A$37,0))</f>
        <v>0</v>
      </c>
      <c r="H29" s="42">
        <f>INDEX('S.Improvement Measure Child'!$C$3:$C$37,MATCH(RIGHT(H1,LEN(H1)-6),'S.Improvement Measure Child'!$A$3:$A$37,0))</f>
        <v>0</v>
      </c>
      <c r="I29" s="42">
        <f>INDEX('S.Improvement Measure Child'!$C$3:$C$37,MATCH(RIGHT(I1,LEN(I1)-6),'S.Improvement Measure Child'!$A$3:$A$37,0))</f>
        <v>0</v>
      </c>
      <c r="J29" s="42">
        <f>INDEX('S.Improvement Measure Child'!$C$3:$C$37,MATCH(RIGHT(J1,LEN(J1)-6),'S.Improvement Measure Child'!$A$3:$A$37,0))</f>
        <v>0</v>
      </c>
      <c r="K29" s="42">
        <f>INDEX('S.Improvement Measure Child'!$C$3:$C$37,MATCH(RIGHT(K1,LEN(K1)-6),'S.Improvement Measure Child'!$A$3:$A$37,0))</f>
        <v>0</v>
      </c>
      <c r="L29" s="42">
        <f>INDEX('S.Improvement Measure Child'!$C$3:$C$37,MATCH(RIGHT(L1,LEN(L1)-6),'S.Improvement Measure Child'!$A$3:$A$37,0))</f>
        <v>0</v>
      </c>
      <c r="M29" s="42">
        <f>INDEX('S.Improvement Measure Child'!$C$3:$C$37,MATCH(RIGHT(M1,LEN(M1)-6),'S.Improvement Measure Child'!$A$3:$A$37,0))</f>
        <v>0</v>
      </c>
      <c r="N29" s="42">
        <f>INDEX('S.Improvement Measure Child'!$C$3:$C$37,MATCH(RIGHT(N1,LEN(N1)-6),'S.Improvement Measure Child'!$A$3:$A$37,0))</f>
        <v>0</v>
      </c>
      <c r="O29" s="42">
        <f>INDEX('S.Improvement Measure Child'!$C$3:$C$37,MATCH(RIGHT(O1,LEN(O1)-6),'S.Improvement Measure Child'!$A$3:$A$37,0))</f>
        <v>0</v>
      </c>
      <c r="P29" s="42">
        <f>INDEX('S.Improvement Measure Child'!$C$3:$C$37,MATCH(RIGHT(P1,LEN(P1)-6),'S.Improvement Measure Child'!$A$3:$A$37,0))</f>
        <v>0</v>
      </c>
      <c r="Q29" s="42">
        <f>INDEX('S.Improvement Measure Child'!$C$3:$C$37,MATCH(RIGHT(Q1,LEN(Q1)-6),'S.Improvement Measure Child'!$A$3:$A$37,0))</f>
        <v>0</v>
      </c>
      <c r="R29" s="42">
        <f>INDEX('S.Improvement Measure Child'!$C$3:$C$37,MATCH(RIGHT(R1,LEN(R1)-6),'S.Improvement Measure Child'!$A$3:$A$37,0))</f>
        <v>0</v>
      </c>
      <c r="S29" s="43">
        <f>INDEX('S.Improvement Measure Child'!$C$3:$C$37,MATCH(RIGHT(S1,LEN(S1)-6),'S.Improvement Measure Child'!$A$3:$A$37,0))</f>
        <v>0</v>
      </c>
      <c r="T29" s="42">
        <f>INDEX('S.Improvement Measure Child'!$C$3:$C$37,MATCH(RIGHT(T1,LEN(T1)-6),'S.Improvement Measure Child'!$A$3:$A$37,0))</f>
        <v>0</v>
      </c>
      <c r="U29" s="42">
        <f>INDEX('S.Improvement Measure Child'!$C$3:$C$37,MATCH(RIGHT(U1,LEN(U1)-6),'S.Improvement Measure Child'!$A$3:$A$37,0))</f>
        <v>0</v>
      </c>
      <c r="V29" s="42">
        <f>INDEX('S.Improvement Measure Child'!$C$3:$C$37,MATCH(RIGHT(V1,LEN(V1)-6),'S.Improvement Measure Child'!$A$3:$A$37,0))</f>
        <v>0</v>
      </c>
      <c r="W29" s="42">
        <f>INDEX('S.Improvement Measure Child'!$C$3:$C$37,MATCH(RIGHT(W1,LEN(W1)-6),'S.Improvement Measure Child'!$A$3:$A$37,0))</f>
        <v>0</v>
      </c>
      <c r="X29" s="42">
        <f>INDEX('S.Improvement Measure Child'!$C$3:$C$37,MATCH(RIGHT(X1,LEN(X1)-6),'S.Improvement Measure Child'!$A$3:$A$37,0))</f>
        <v>0</v>
      </c>
      <c r="Y29" s="42">
        <f>INDEX('S.Improvement Measure Child'!$C$3:$C$37,MATCH(RIGHT(Y1,LEN(Y1)-6),'S.Improvement Measure Child'!$A$3:$A$37,0))</f>
        <v>0</v>
      </c>
      <c r="Z29" s="42">
        <f>INDEX('S.Improvement Measure Child'!$C$3:$C$37,MATCH(RIGHT(Z1,LEN(Z1)-6),'S.Improvement Measure Child'!$A$3:$A$37,0))</f>
        <v>0</v>
      </c>
      <c r="AA29" s="42">
        <f>INDEX('S.Improvement Measure Child'!$C$3:$C$37,MATCH(RIGHT(AA1,LEN(AA1)-6),'S.Improvement Measure Child'!$A$3:$A$37,0))</f>
        <v>0</v>
      </c>
      <c r="AB29" s="42">
        <f>INDEX('S.Improvement Measure Child'!$C$3:$C$37,MATCH(RIGHT(AB1,LEN(AB1)-6),'S.Improvement Measure Child'!$A$3:$A$37,0))</f>
        <v>0</v>
      </c>
      <c r="AC29" s="42">
        <f>INDEX('S.Improvement Measure Child'!$C$3:$C$37,MATCH(RIGHT(AC1,LEN(AC1)-6),'S.Improvement Measure Child'!$A$3:$A$37,0))</f>
        <v>0</v>
      </c>
      <c r="AD29" s="42">
        <f>INDEX('S.Improvement Measure Child'!$C$3:$C$37,MATCH(RIGHT(AD1,LEN(AD1)-6),'S.Improvement Measure Child'!$A$3:$A$37,0))</f>
        <v>0</v>
      </c>
      <c r="AE29" s="42">
        <f>INDEX('S.Improvement Measure Child'!$C$3:$C$37,MATCH(RIGHT(AE1,LEN(AE1)-6),'S.Improvement Measure Child'!$A$3:$A$37,0))</f>
        <v>0</v>
      </c>
      <c r="AF29" s="42">
        <f>INDEX('S.Improvement Measure Child'!$C$3:$C$37,MATCH(RIGHT(AF1,LEN(AF1)-6),'S.Improvement Measure Child'!$A$3:$A$37,0))</f>
        <v>0</v>
      </c>
      <c r="AG29" s="42">
        <f>INDEX('S.Improvement Measure Child'!$C$3:$C$37,MATCH(RIGHT(AG1,LEN(AG1)-6),'S.Improvement Measure Child'!$A$3:$A$37,0))</f>
        <v>0</v>
      </c>
      <c r="AH29" s="42">
        <f>INDEX('S.Improvement Measure Child'!$C$3:$C$37,MATCH(RIGHT(AH1,LEN(AH1)-6),'S.Improvement Measure Child'!$A$3:$A$37,0))</f>
        <v>0</v>
      </c>
      <c r="AI29" s="42">
        <f>INDEX('S.Improvement Measure Child'!$C$3:$C$37,MATCH(RIGHT(AI1,LEN(AI1)-6),'S.Improvement Measure Child'!$A$3:$A$37,0))</f>
        <v>0</v>
      </c>
      <c r="AJ29" s="42">
        <f>INDEX('S.Improvement Measure Child'!$C$3:$C$37,MATCH(RIGHT(AJ1,LEN(AJ1)-6),'S.Improvement Measure Child'!$A$3:$A$37,0))</f>
        <v>0</v>
      </c>
      <c r="AK29" s="42" t="e">
        <f>INDEX('S.Improvement Measure Child'!$C$3:$C$37,MATCH(RIGHT(AK1,LEN(AK1)-6),'S.Improvement Measure Child'!$A$3:$A$37,0))</f>
        <v>#N/A</v>
      </c>
      <c r="AL29" s="42" t="e">
        <f>INDEX('S.Improvement Measure Child'!$C$3:$C$37,MATCH(RIGHT(AL1,LEN(AL1)-6),'S.Improvement Measure Child'!$A$3:$A$37,0))</f>
        <v>#N/A</v>
      </c>
      <c r="AM29" s="48" t="e">
        <f>INDEX('S.Improvement Measure Child'!$C$3:$C$37,MATCH(RIGHT(AM1,LEN(AM1)-6),'S.Improvement Measure Child'!$A$3:$A$37,0))</f>
        <v>#N/A</v>
      </c>
      <c r="AN29" s="48" t="e">
        <f>INDEX('S.Improvement Measure Child'!$C$3:$C$37,MATCH(RIGHT(AN1,LEN(AN1)-6),'S.Improvement Measure Child'!$A$3:$A$37,0))</f>
        <v>#N/A</v>
      </c>
    </row>
    <row r="30" spans="1:40" x14ac:dyDescent="0.2">
      <c r="A30" s="24" t="s">
        <v>158</v>
      </c>
      <c r="B30" s="33" t="e">
        <f>INDEX('T.ChildMonthlyService Provision'!#REF!,MATCH(RIGHT(B1,LEN(B1)-6),'T.ChildMonthlyService Provision'!$A$3:$A$37,0))</f>
        <v>#REF!</v>
      </c>
      <c r="C30" s="33" t="e">
        <f>INDEX('T.ChildMonthlyService Provision'!#REF!,MATCH(RIGHT(C1,LEN(C1)-6),'T.ChildMonthlyService Provision'!$A$3:$A$37,0))</f>
        <v>#REF!</v>
      </c>
      <c r="D30" s="33" t="e">
        <f>INDEX('T.ChildMonthlyService Provision'!#REF!,MATCH(RIGHT(D1,LEN(D1)-6),'T.ChildMonthlyService Provision'!$A$3:$A$37,0))</f>
        <v>#REF!</v>
      </c>
      <c r="E30" s="33" t="e">
        <f>INDEX('T.ChildMonthlyService Provision'!#REF!,MATCH(RIGHT(E1,LEN(E1)-6),'T.ChildMonthlyService Provision'!$A$3:$A$37,0))</f>
        <v>#REF!</v>
      </c>
      <c r="F30" s="33" t="e">
        <f>INDEX('T.ChildMonthlyService Provision'!#REF!,MATCH(RIGHT(F1,LEN(F1)-6),'T.ChildMonthlyService Provision'!$A$3:$A$37,0))</f>
        <v>#REF!</v>
      </c>
      <c r="G30" s="33" t="e">
        <f>INDEX('T.ChildMonthlyService Provision'!#REF!,MATCH(RIGHT(G1,LEN(G1)-6),'T.ChildMonthlyService Provision'!$A$3:$A$37,0))</f>
        <v>#REF!</v>
      </c>
      <c r="H30" s="33" t="e">
        <f>INDEX('T.ChildMonthlyService Provision'!#REF!,MATCH(RIGHT(H1,LEN(H1)-6),'T.ChildMonthlyService Provision'!$A$3:$A$37,0))</f>
        <v>#REF!</v>
      </c>
      <c r="I30" s="33" t="e">
        <f>INDEX('T.ChildMonthlyService Provision'!#REF!,MATCH(RIGHT(I1,LEN(I1)-6),'T.ChildMonthlyService Provision'!$A$3:$A$37,0))</f>
        <v>#REF!</v>
      </c>
      <c r="J30" s="33" t="e">
        <f>INDEX('T.ChildMonthlyService Provision'!#REF!,MATCH(RIGHT(J1,LEN(J1)-6),'T.ChildMonthlyService Provision'!$A$3:$A$37,0))</f>
        <v>#REF!</v>
      </c>
      <c r="K30" s="33" t="e">
        <f>INDEX('T.ChildMonthlyService Provision'!#REF!,MATCH(RIGHT(K1,LEN(K1)-6),'T.ChildMonthlyService Provision'!$A$3:$A$37,0))</f>
        <v>#REF!</v>
      </c>
      <c r="L30" s="33" t="e">
        <f>INDEX('T.ChildMonthlyService Provision'!#REF!,MATCH(RIGHT(L1,LEN(L1)-6),'T.ChildMonthlyService Provision'!$A$3:$A$37,0))</f>
        <v>#REF!</v>
      </c>
      <c r="M30" s="33" t="e">
        <f>INDEX('T.ChildMonthlyService Provision'!#REF!,MATCH(RIGHT(M1,LEN(M1)-6),'T.ChildMonthlyService Provision'!$A$3:$A$37,0))</f>
        <v>#REF!</v>
      </c>
      <c r="N30" s="33" t="e">
        <f>INDEX('T.ChildMonthlyService Provision'!#REF!,MATCH(RIGHT(N1,LEN(N1)-6),'T.ChildMonthlyService Provision'!$A$3:$A$37,0))</f>
        <v>#REF!</v>
      </c>
      <c r="O30" s="33" t="e">
        <f>INDEX('T.ChildMonthlyService Provision'!#REF!,MATCH(RIGHT(O1,LEN(O1)-6),'T.ChildMonthlyService Provision'!$A$3:$A$37,0))</f>
        <v>#REF!</v>
      </c>
      <c r="P30" s="33" t="e">
        <f>INDEX('T.ChildMonthlyService Provision'!#REF!,MATCH(RIGHT(P1,LEN(P1)-6),'T.ChildMonthlyService Provision'!$A$3:$A$37,0))</f>
        <v>#REF!</v>
      </c>
      <c r="Q30" s="33" t="e">
        <f>INDEX('T.ChildMonthlyService Provision'!#REF!,MATCH(RIGHT(Q1,LEN(Q1)-6),'T.ChildMonthlyService Provision'!$A$3:$A$37,0))</f>
        <v>#REF!</v>
      </c>
      <c r="R30" s="33" t="e">
        <f>INDEX('T.ChildMonthlyService Provision'!#REF!,MATCH(RIGHT(R1,LEN(R1)-6),'T.ChildMonthlyService Provision'!$A$3:$A$37,0))</f>
        <v>#REF!</v>
      </c>
      <c r="S30" s="13" t="e">
        <f>INDEX('T.ChildMonthlyService Provision'!#REF!,MATCH(RIGHT(S1,LEN(S1)-6),'T.ChildMonthlyService Provision'!$A$3:$A$37,0))</f>
        <v>#REF!</v>
      </c>
      <c r="T30" s="33" t="e">
        <f>INDEX('T.ChildMonthlyService Provision'!#REF!,MATCH(RIGHT(T1,LEN(T1)-6),'T.ChildMonthlyService Provision'!$A$3:$A$37,0))</f>
        <v>#REF!</v>
      </c>
      <c r="U30" s="33" t="e">
        <f>INDEX('T.ChildMonthlyService Provision'!#REF!,MATCH(RIGHT(U1,LEN(U1)-6),'T.ChildMonthlyService Provision'!$A$3:$A$37,0))</f>
        <v>#REF!</v>
      </c>
      <c r="V30" s="33" t="e">
        <f>INDEX('T.ChildMonthlyService Provision'!#REF!,MATCH(RIGHT(V1,LEN(V1)-6),'T.ChildMonthlyService Provision'!$A$3:$A$37,0))</f>
        <v>#REF!</v>
      </c>
      <c r="W30" s="33" t="e">
        <f>INDEX('T.ChildMonthlyService Provision'!#REF!,MATCH(RIGHT(W1,LEN(W1)-6),'T.ChildMonthlyService Provision'!$A$3:$A$37,0))</f>
        <v>#REF!</v>
      </c>
      <c r="X30" s="33" t="e">
        <f>INDEX('T.ChildMonthlyService Provision'!#REF!,MATCH(RIGHT(X1,LEN(X1)-6),'T.ChildMonthlyService Provision'!$A$3:$A$37,0))</f>
        <v>#REF!</v>
      </c>
      <c r="Y30" s="33" t="e">
        <f>INDEX('T.ChildMonthlyService Provision'!#REF!,MATCH(RIGHT(Y1,LEN(Y1)-6),'T.ChildMonthlyService Provision'!$A$3:$A$37,0))</f>
        <v>#REF!</v>
      </c>
      <c r="Z30" s="33" t="e">
        <f>INDEX('T.ChildMonthlyService Provision'!#REF!,MATCH(RIGHT(Z1,LEN(Z1)-6),'T.ChildMonthlyService Provision'!$A$3:$A$37,0))</f>
        <v>#REF!</v>
      </c>
      <c r="AA30" s="33" t="e">
        <f>INDEX('T.ChildMonthlyService Provision'!#REF!,MATCH(RIGHT(AA1,LEN(AA1)-6),'T.ChildMonthlyService Provision'!$A$3:$A$37,0))</f>
        <v>#REF!</v>
      </c>
      <c r="AB30" s="33" t="e">
        <f>INDEX('T.ChildMonthlyService Provision'!#REF!,MATCH(RIGHT(AB1,LEN(AB1)-6),'T.ChildMonthlyService Provision'!$A$3:$A$37,0))</f>
        <v>#REF!</v>
      </c>
      <c r="AC30" s="33" t="e">
        <f>INDEX('T.ChildMonthlyService Provision'!#REF!,MATCH(RIGHT(AC1,LEN(AC1)-6),'T.ChildMonthlyService Provision'!$A$3:$A$37,0))</f>
        <v>#REF!</v>
      </c>
      <c r="AD30" s="33" t="e">
        <f>INDEX('T.ChildMonthlyService Provision'!#REF!,MATCH(RIGHT(AD1,LEN(AD1)-6),'T.ChildMonthlyService Provision'!$A$3:$A$37,0))</f>
        <v>#REF!</v>
      </c>
      <c r="AE30" s="33" t="e">
        <f>INDEX('T.ChildMonthlyService Provision'!#REF!,MATCH(RIGHT(AE1,LEN(AE1)-6),'T.ChildMonthlyService Provision'!$A$3:$A$37,0))</f>
        <v>#REF!</v>
      </c>
      <c r="AF30" s="33" t="e">
        <f>INDEX('T.ChildMonthlyService Provision'!#REF!,MATCH(RIGHT(AF1,LEN(AF1)-6),'T.ChildMonthlyService Provision'!$A$3:$A$37,0))</f>
        <v>#REF!</v>
      </c>
      <c r="AG30" s="33" t="e">
        <f>INDEX('T.ChildMonthlyService Provision'!#REF!,MATCH(RIGHT(AG1,LEN(AG1)-6),'T.ChildMonthlyService Provision'!$A$3:$A$37,0))</f>
        <v>#REF!</v>
      </c>
      <c r="AH30" s="33" t="e">
        <f>INDEX('T.ChildMonthlyService Provision'!#REF!,MATCH(RIGHT(AH1,LEN(AH1)-6),'T.ChildMonthlyService Provision'!$A$3:$A$37,0))</f>
        <v>#REF!</v>
      </c>
      <c r="AI30" s="33" t="e">
        <f>INDEX('T.ChildMonthlyService Provision'!#REF!,MATCH(RIGHT(AI1,LEN(AI1)-6),'T.ChildMonthlyService Provision'!$A$3:$A$37,0))</f>
        <v>#REF!</v>
      </c>
      <c r="AJ30" s="33" t="e">
        <f>INDEX('T.ChildMonthlyService Provision'!#REF!,MATCH(RIGHT(AJ1,LEN(AJ1)-6),'T.ChildMonthlyService Provision'!$A$3:$A$37,0))</f>
        <v>#REF!</v>
      </c>
      <c r="AK30" s="33" t="e">
        <f>INDEX('T.ChildMonthlyService Provision'!#REF!,MATCH(RIGHT(AK1,LEN(AK1)-6),'T.ChildMonthlyService Provision'!$A$3:$A$37,0))</f>
        <v>#REF!</v>
      </c>
      <c r="AL30" s="33" t="e">
        <f>INDEX('T.ChildMonthlyService Provision'!#REF!,MATCH(RIGHT(AL1,LEN(AL1)-6),'T.ChildMonthlyService Provision'!$A$3:$A$37,0))</f>
        <v>#REF!</v>
      </c>
      <c r="AM30" s="48" t="e">
        <f>INDEX('T.ChildMonthlyService Provision'!#REF!,MATCH(RIGHT(AM1,LEN(AM1)-6),'T.ChildMonthlyService Provision'!$A$3:$A$37,0))</f>
        <v>#REF!</v>
      </c>
      <c r="AN30" s="48" t="e">
        <f>INDEX('T.ChildMonthlyService Provision'!#REF!,MATCH(RIGHT(AN1,LEN(AN1)-6),'T.ChildMonthlyService Provision'!$A$3:$A$37,0))</f>
        <v>#REF!</v>
      </c>
    </row>
    <row r="31" spans="1:40" x14ac:dyDescent="0.2">
      <c r="A31" s="24" t="s">
        <v>106</v>
      </c>
      <c r="B31" s="8">
        <f>INDEX('AE.Community Support Plan'!$D$2:$D$36,MATCH(RIGHT(B1,LEN(B1)-6),'AE.Community Support Plan'!$A$2:$A$36,0))</f>
        <v>0.94736842105263153</v>
      </c>
      <c r="C31" s="33">
        <f>INDEX('AE.Community Support Plan'!$D$2:$D$36,MATCH(RIGHT(C1,LEN(C1)-6),'AE.Community Support Plan'!$A$2:$A$36,0))</f>
        <v>1</v>
      </c>
      <c r="D31" s="33">
        <f>INDEX('AE.Community Support Plan'!$D$2:$D$36,MATCH(RIGHT(D1,LEN(D1)-6),'AE.Community Support Plan'!$A$2:$A$36,0))</f>
        <v>0.94345238095238093</v>
      </c>
      <c r="E31" s="33">
        <f>INDEX('AE.Community Support Plan'!$D$2:$D$36,MATCH(RIGHT(E1,LEN(E1)-6),'AE.Community Support Plan'!$A$2:$A$36,0))</f>
        <v>1</v>
      </c>
      <c r="F31" s="33">
        <f>INDEX('AE.Community Support Plan'!$D$2:$D$36,MATCH(RIGHT(F1,LEN(F1)-6),'AE.Community Support Plan'!$A$2:$A$36,0))</f>
        <v>0.97165354330708664</v>
      </c>
      <c r="G31" s="8">
        <f>INDEX('AE.Community Support Plan'!$D$2:$D$36,MATCH(RIGHT(G1,LEN(G1)-6),'AE.Community Support Plan'!$A$2:$A$36,0))</f>
        <v>0.97014925373134331</v>
      </c>
      <c r="H31" s="8">
        <f>INDEX('AE.Community Support Plan'!$D$2:$D$36,MATCH(RIGHT(H1,LEN(H1)-6),'AE.Community Support Plan'!$A$2:$A$36,0))</f>
        <v>0.90909090909090906</v>
      </c>
      <c r="I31" s="8">
        <f>INDEX('AE.Community Support Plan'!$D$2:$D$36,MATCH(RIGHT(I1,LEN(I1)-6),'AE.Community Support Plan'!$A$2:$A$36,0))</f>
        <v>0.80638297872340425</v>
      </c>
      <c r="J31" s="8">
        <f>INDEX('AE.Community Support Plan'!$D$2:$D$36,MATCH(RIGHT(J1,LEN(J1)-6),'AE.Community Support Plan'!$A$2:$A$36,0))</f>
        <v>0.99674267100977199</v>
      </c>
      <c r="K31" s="8">
        <f>INDEX('AE.Community Support Plan'!$D$2:$D$36,MATCH(RIGHT(K1,LEN(K1)-6),'AE.Community Support Plan'!$A$2:$A$36,0))</f>
        <v>1</v>
      </c>
      <c r="L31" s="8">
        <f>INDEX('AE.Community Support Plan'!$D$2:$D$36,MATCH(RIGHT(L1,LEN(L1)-6),'AE.Community Support Plan'!$A$2:$A$36,0))</f>
        <v>0.97560975609756095</v>
      </c>
      <c r="M31" s="8">
        <f>INDEX('AE.Community Support Plan'!$D$2:$D$36,MATCH(RIGHT(M1,LEN(M1)-6),'AE.Community Support Plan'!$A$2:$A$36,0))</f>
        <v>0.99899899899899902</v>
      </c>
      <c r="N31" s="8">
        <f>INDEX('AE.Community Support Plan'!$D$2:$D$36,MATCH(RIGHT(N1,LEN(N1)-6),'AE.Community Support Plan'!$A$2:$A$36,0))</f>
        <v>0.99295774647887325</v>
      </c>
      <c r="O31" s="8">
        <f>INDEX('AE.Community Support Plan'!$D$2:$D$36,MATCH(RIGHT(O1,LEN(O1)-6),'AE.Community Support Plan'!$A$2:$A$36,0))</f>
        <v>0.8</v>
      </c>
      <c r="P31" s="8">
        <f>INDEX('AE.Community Support Plan'!$D$2:$D$36,MATCH(RIGHT(P1,LEN(P1)-6),'AE.Community Support Plan'!$A$2:$A$36,0))</f>
        <v>0.86363636363636365</v>
      </c>
      <c r="Q31" s="8">
        <f>INDEX('AE.Community Support Plan'!$D$2:$D$36,MATCH(RIGHT(Q1,LEN(Q1)-6),'AE.Community Support Plan'!$A$2:$A$36,0))</f>
        <v>1</v>
      </c>
      <c r="R31" s="8">
        <f>INDEX('AE.Community Support Plan'!$D$2:$D$36,MATCH(RIGHT(R1,LEN(R1)-6),'AE.Community Support Plan'!$A$2:$A$36,0))</f>
        <v>1</v>
      </c>
      <c r="S31" s="44">
        <f>INDEX('AE.Community Support Plan'!$D$2:$D$36,MATCH(RIGHT(S1,LEN(S1)-6),'AE.Community Support Plan'!$A$2:$A$36,0))</f>
        <v>0.97665369649805445</v>
      </c>
      <c r="T31" s="8">
        <f>INDEX('AE.Community Support Plan'!$D$2:$D$36,MATCH(RIGHT(T1,LEN(T1)-6),'AE.Community Support Plan'!$A$2:$A$36,0))</f>
        <v>0.99180327868852458</v>
      </c>
      <c r="U31" s="8">
        <f>INDEX('AE.Community Support Plan'!$D$2:$D$36,MATCH(RIGHT(U1,LEN(U1)-6),'AE.Community Support Plan'!$A$2:$A$36,0))</f>
        <v>1</v>
      </c>
      <c r="V31" s="8">
        <f>INDEX('AE.Community Support Plan'!$D$2:$D$36,MATCH(RIGHT(V1,LEN(V1)-6),'AE.Community Support Plan'!$A$2:$A$36,0))</f>
        <v>1</v>
      </c>
      <c r="W31" s="8">
        <f>INDEX('AE.Community Support Plan'!$D$2:$D$36,MATCH(RIGHT(W1,LEN(W1)-6),'AE.Community Support Plan'!$A$2:$A$36,0))</f>
        <v>0.9285714285714286</v>
      </c>
      <c r="X31" s="8">
        <f>INDEX('AE.Community Support Plan'!$D$2:$D$36,MATCH(RIGHT(X1,LEN(X1)-6),'AE.Community Support Plan'!$A$2:$A$36,0))</f>
        <v>0.98870056497175141</v>
      </c>
      <c r="Y31" s="8" t="e">
        <f>INDEX('AE.Community Support Plan'!$D$2:$D$36,MATCH(RIGHT(Y1,LEN(Y1)-6),'AE.Community Support Plan'!$A$2:$A$36,0))</f>
        <v>#N/A</v>
      </c>
      <c r="Z31" s="8">
        <f>INDEX('AE.Community Support Plan'!$D$2:$D$36,MATCH(RIGHT(Z1,LEN(Z1)-6),'AE.Community Support Plan'!$A$2:$A$36,0))</f>
        <v>0.97518610421836227</v>
      </c>
      <c r="AA31" s="8">
        <f>INDEX('AE.Community Support Plan'!$D$2:$D$36,MATCH(RIGHT(AA1,LEN(AA1)-6),'AE.Community Support Plan'!$A$2:$A$36,0))</f>
        <v>0.9375</v>
      </c>
      <c r="AB31" s="8">
        <f>INDEX('AE.Community Support Plan'!$D$2:$D$36,MATCH(RIGHT(AB1,LEN(AB1)-6),'AE.Community Support Plan'!$A$2:$A$36,0))</f>
        <v>0.9821428571428571</v>
      </c>
      <c r="AC31" s="8" t="e">
        <f>INDEX('AE.Community Support Plan'!$D$2:$D$36,MATCH(RIGHT(AC1,LEN(AC1)-6),'AE.Community Support Plan'!$A$2:$A$36,0))</f>
        <v>#N/A</v>
      </c>
      <c r="AD31" s="8">
        <f>INDEX('AE.Community Support Plan'!$D$2:$D$36,MATCH(RIGHT(AD1,LEN(AD1)-6),'AE.Community Support Plan'!$A$2:$A$36,0))</f>
        <v>0.97029702970297027</v>
      </c>
      <c r="AE31" s="8">
        <f>INDEX('AE.Community Support Plan'!$D$2:$D$36,MATCH(RIGHT(AE1,LEN(AE1)-6),'AE.Community Support Plan'!$A$2:$A$36,0))</f>
        <v>0.97282608695652173</v>
      </c>
      <c r="AF31" s="8">
        <f>INDEX('AE.Community Support Plan'!$D$2:$D$36,MATCH(RIGHT(AF1,LEN(AF1)-6),'AE.Community Support Plan'!$A$2:$A$36,0))</f>
        <v>0.98630136986301364</v>
      </c>
      <c r="AG31" s="8" t="e">
        <f>INDEX('AE.Community Support Plan'!$D$2:$D$36,MATCH(RIGHT(AG1,LEN(AG1)-6),'AE.Community Support Plan'!$A$2:$A$36,0))</f>
        <v>#N/A</v>
      </c>
      <c r="AH31" s="49">
        <f>INDEX('AE.Community Support Plan'!$D$2:$D$36,MATCH(RIGHT(AH1,LEN(AH1)-6),'AE.Community Support Plan'!$A$2:$A$36,0))</f>
        <v>0.9916666666666667</v>
      </c>
      <c r="AI31" s="8">
        <f>INDEX('AE.Community Support Plan'!$D$2:$D$36,MATCH(RIGHT(AI1,LEN(AI1)-6),'AE.Community Support Plan'!$A$2:$A$36,0))</f>
        <v>0.88775510204081631</v>
      </c>
      <c r="AJ31" s="8">
        <f>INDEX('AE.Community Support Plan'!$D$2:$D$36,MATCH(RIGHT(AJ1,LEN(AJ1)-6),'AE.Community Support Plan'!$A$2:$A$36,0))</f>
        <v>0.99431818181818177</v>
      </c>
      <c r="AK31" s="8">
        <f>INDEX('AE.Community Support Plan'!$D$2:$D$36,MATCH(RIGHT(AK1,LEN(AK1)-6),'AE.Community Support Plan'!$A$2:$A$36,0))</f>
        <v>0.90697674418604646</v>
      </c>
      <c r="AL31" s="8">
        <f>INDEX('AE.Community Support Plan'!$D$2:$D$36,MATCH(RIGHT(AL1,LEN(AL1)-6),'AE.Community Support Plan'!$A$2:$A$36,0))</f>
        <v>0.97826086956521741</v>
      </c>
      <c r="AM31" s="48" t="e">
        <f>INDEX('AE.Community Support Plan'!$D$2:$D$36,MATCH(RIGHT(AM1,LEN(AM1)-6),'AE.Community Support Plan'!$A$2:$A$36,0))</f>
        <v>#N/A</v>
      </c>
      <c r="AN31" s="48">
        <f>INDEX('AE.Community Support Plan'!$D$2:$D$36,MATCH(RIGHT(AN1,LEN(AN1)-6),'AE.Community Support Plan'!$A$2:$A$36,0))</f>
        <v>0.9850746268656716</v>
      </c>
    </row>
    <row r="32" spans="1:40" x14ac:dyDescent="0.2">
      <c r="A32" s="24" t="s">
        <v>2</v>
      </c>
      <c r="B32" s="33" t="e">
        <f>INDEX('W.Follow-Up Within 7D Fc2Fc'!#REF!,MATCH(RIGHT(B1,LEN(B1)-6),'W.Follow-Up Within 7D Fc2Fc'!$A$3:$A$37,0))</f>
        <v>#REF!</v>
      </c>
      <c r="C32" s="33" t="e">
        <f>INDEX('W.Follow-Up Within 7D Fc2Fc'!#REF!,MATCH(RIGHT(C1,LEN(C1)-6),'W.Follow-Up Within 7D Fc2Fc'!$A$3:$A$37,0))</f>
        <v>#REF!</v>
      </c>
      <c r="D32" s="33" t="e">
        <f>INDEX('W.Follow-Up Within 7D Fc2Fc'!#REF!,MATCH(RIGHT(D1,LEN(D1)-6),'W.Follow-Up Within 7D Fc2Fc'!$A$3:$A$37,0))</f>
        <v>#REF!</v>
      </c>
      <c r="E32" s="33" t="e">
        <f>INDEX('W.Follow-Up Within 7D Fc2Fc'!#REF!,MATCH(RIGHT(E1,LEN(E1)-6),'W.Follow-Up Within 7D Fc2Fc'!$A$3:$A$37,0))</f>
        <v>#REF!</v>
      </c>
      <c r="F32" s="33" t="e">
        <f>INDEX('W.Follow-Up Within 7D Fc2Fc'!#REF!,MATCH(RIGHT(F1,LEN(F1)-6),'W.Follow-Up Within 7D Fc2Fc'!$A$3:$A$37,0))</f>
        <v>#REF!</v>
      </c>
      <c r="G32" s="33" t="e">
        <f>INDEX('W.Follow-Up Within 7D Fc2Fc'!#REF!,MATCH(RIGHT(G1,LEN(G1)-6),'W.Follow-Up Within 7D Fc2Fc'!$A$3:$A$37,0))</f>
        <v>#REF!</v>
      </c>
      <c r="H32" s="33" t="e">
        <f>INDEX('W.Follow-Up Within 7D Fc2Fc'!#REF!,MATCH(RIGHT(H1,LEN(H1)-6),'W.Follow-Up Within 7D Fc2Fc'!$A$3:$A$37,0))</f>
        <v>#REF!</v>
      </c>
      <c r="I32" s="33" t="e">
        <f>INDEX('W.Follow-Up Within 7D Fc2Fc'!#REF!,MATCH(RIGHT(I1,LEN(I1)-6),'W.Follow-Up Within 7D Fc2Fc'!$A$3:$A$37,0))</f>
        <v>#REF!</v>
      </c>
      <c r="J32" s="33" t="e">
        <f>INDEX('W.Follow-Up Within 7D Fc2Fc'!#REF!,MATCH(RIGHT(J1,LEN(J1)-6),'W.Follow-Up Within 7D Fc2Fc'!$A$3:$A$37,0))</f>
        <v>#REF!</v>
      </c>
      <c r="K32" s="33" t="e">
        <f>INDEX('W.Follow-Up Within 7D Fc2Fc'!#REF!,MATCH(RIGHT(K1,LEN(K1)-6),'W.Follow-Up Within 7D Fc2Fc'!$A$3:$A$37,0))</f>
        <v>#REF!</v>
      </c>
      <c r="L32" s="33" t="e">
        <f>INDEX('W.Follow-Up Within 7D Fc2Fc'!#REF!,MATCH(RIGHT(L1,LEN(L1)-6),'W.Follow-Up Within 7D Fc2Fc'!$A$3:$A$37,0))</f>
        <v>#REF!</v>
      </c>
      <c r="M32" s="33" t="e">
        <f>INDEX('W.Follow-Up Within 7D Fc2Fc'!#REF!,MATCH(RIGHT(M1,LEN(M1)-6),'W.Follow-Up Within 7D Fc2Fc'!$A$3:$A$37,0))</f>
        <v>#REF!</v>
      </c>
      <c r="N32" s="33" t="e">
        <f>INDEX('W.Follow-Up Within 7D Fc2Fc'!#REF!,MATCH(RIGHT(N1,LEN(N1)-6),'W.Follow-Up Within 7D Fc2Fc'!$A$3:$A$37,0))</f>
        <v>#REF!</v>
      </c>
      <c r="O32" s="33" t="e">
        <f>INDEX('W.Follow-Up Within 7D Fc2Fc'!#REF!,MATCH(RIGHT(O1,LEN(O1)-6),'W.Follow-Up Within 7D Fc2Fc'!$A$3:$A$37,0))</f>
        <v>#REF!</v>
      </c>
      <c r="P32" s="33" t="e">
        <f>INDEX('W.Follow-Up Within 7D Fc2Fc'!#REF!,MATCH(RIGHT(P1,LEN(P1)-6),'W.Follow-Up Within 7D Fc2Fc'!$A$3:$A$37,0))</f>
        <v>#REF!</v>
      </c>
      <c r="Q32" s="33" t="e">
        <f>INDEX('W.Follow-Up Within 7D Fc2Fc'!#REF!,MATCH(RIGHT(Q1,LEN(Q1)-6),'W.Follow-Up Within 7D Fc2Fc'!$A$3:$A$37,0))</f>
        <v>#REF!</v>
      </c>
      <c r="R32" s="33" t="e">
        <f>INDEX('W.Follow-Up Within 7D Fc2Fc'!#REF!,MATCH(RIGHT(R1,LEN(R1)-6),'W.Follow-Up Within 7D Fc2Fc'!$A$3:$A$37,0))</f>
        <v>#REF!</v>
      </c>
      <c r="S32" s="6" t="e">
        <f>INDEX('W.Follow-Up Within 7D Fc2Fc'!#REF!,MATCH(RIGHT(S1,LEN(S1)-6),'W.Follow-Up Within 7D Fc2Fc'!$A$3:$A$37,0))</f>
        <v>#REF!</v>
      </c>
      <c r="T32" s="33" t="e">
        <f>INDEX('W.Follow-Up Within 7D Fc2Fc'!#REF!,MATCH(RIGHT(T1,LEN(T1)-6),'W.Follow-Up Within 7D Fc2Fc'!$A$3:$A$37,0))</f>
        <v>#REF!</v>
      </c>
      <c r="U32" s="33" t="e">
        <f>INDEX('W.Follow-Up Within 7D Fc2Fc'!#REF!,MATCH(RIGHT(U1,LEN(U1)-6),'W.Follow-Up Within 7D Fc2Fc'!$A$3:$A$37,0))</f>
        <v>#REF!</v>
      </c>
      <c r="V32" s="33" t="e">
        <f>INDEX('W.Follow-Up Within 7D Fc2Fc'!#REF!,MATCH(RIGHT(V1,LEN(V1)-6),'W.Follow-Up Within 7D Fc2Fc'!$A$3:$A$37,0))</f>
        <v>#REF!</v>
      </c>
      <c r="W32" s="33" t="e">
        <f>INDEX('W.Follow-Up Within 7D Fc2Fc'!#REF!,MATCH(RIGHT(W1,LEN(W1)-6),'W.Follow-Up Within 7D Fc2Fc'!$A$3:$A$37,0))</f>
        <v>#REF!</v>
      </c>
      <c r="X32" s="33" t="e">
        <f>INDEX('W.Follow-Up Within 7D Fc2Fc'!#REF!,MATCH(RIGHT(X1,LEN(X1)-6),'W.Follow-Up Within 7D Fc2Fc'!$A$3:$A$37,0))</f>
        <v>#REF!</v>
      </c>
      <c r="Y32" s="33" t="e">
        <f>INDEX('W.Follow-Up Within 7D Fc2Fc'!#REF!,MATCH(RIGHT(Y1,LEN(Y1)-6),'W.Follow-Up Within 7D Fc2Fc'!$A$3:$A$37,0))</f>
        <v>#REF!</v>
      </c>
      <c r="Z32" s="33" t="e">
        <f>INDEX('W.Follow-Up Within 7D Fc2Fc'!#REF!,MATCH(RIGHT(Z1,LEN(Z1)-6),'W.Follow-Up Within 7D Fc2Fc'!$A$3:$A$37,0))</f>
        <v>#REF!</v>
      </c>
      <c r="AA32" s="33" t="e">
        <f>INDEX('W.Follow-Up Within 7D Fc2Fc'!#REF!,MATCH(RIGHT(AA1,LEN(AA1)-6),'W.Follow-Up Within 7D Fc2Fc'!$A$3:$A$37,0))</f>
        <v>#REF!</v>
      </c>
      <c r="AB32" s="33" t="e">
        <f>INDEX('W.Follow-Up Within 7D Fc2Fc'!#REF!,MATCH(RIGHT(AB1,LEN(AB1)-6),'W.Follow-Up Within 7D Fc2Fc'!$A$3:$A$37,0))</f>
        <v>#REF!</v>
      </c>
      <c r="AC32" s="33" t="e">
        <f>INDEX('W.Follow-Up Within 7D Fc2Fc'!#REF!,MATCH(RIGHT(AC1,LEN(AC1)-6),'W.Follow-Up Within 7D Fc2Fc'!$A$3:$A$37,0))</f>
        <v>#REF!</v>
      </c>
      <c r="AD32" s="33" t="e">
        <f>INDEX('W.Follow-Up Within 7D Fc2Fc'!#REF!,MATCH(RIGHT(AD1,LEN(AD1)-6),'W.Follow-Up Within 7D Fc2Fc'!$A$3:$A$37,0))</f>
        <v>#REF!</v>
      </c>
      <c r="AE32" s="33" t="e">
        <f>INDEX('W.Follow-Up Within 7D Fc2Fc'!#REF!,MATCH(RIGHT(AE1,LEN(AE1)-6),'W.Follow-Up Within 7D Fc2Fc'!$A$3:$A$37,0))</f>
        <v>#REF!</v>
      </c>
      <c r="AF32" s="33" t="e">
        <f>INDEX('W.Follow-Up Within 7D Fc2Fc'!#REF!,MATCH(RIGHT(AF1,LEN(AF1)-6),'W.Follow-Up Within 7D Fc2Fc'!$A$3:$A$37,0))</f>
        <v>#REF!</v>
      </c>
      <c r="AG32" s="33" t="e">
        <f>INDEX('W.Follow-Up Within 7D Fc2Fc'!#REF!,MATCH(RIGHT(AG1,LEN(AG1)-6),'W.Follow-Up Within 7D Fc2Fc'!$A$3:$A$37,0))</f>
        <v>#REF!</v>
      </c>
      <c r="AH32" s="33" t="e">
        <f>INDEX('W.Follow-Up Within 7D Fc2Fc'!#REF!,MATCH(RIGHT(AH1,LEN(AH1)-6),'W.Follow-Up Within 7D Fc2Fc'!$A$3:$A$37,0))</f>
        <v>#REF!</v>
      </c>
      <c r="AI32" s="33" t="e">
        <f>INDEX('W.Follow-Up Within 7D Fc2Fc'!#REF!,MATCH(RIGHT(AI1,LEN(AI1)-6),'W.Follow-Up Within 7D Fc2Fc'!$A$3:$A$37,0))</f>
        <v>#REF!</v>
      </c>
      <c r="AJ32" s="33" t="e">
        <f>INDEX('W.Follow-Up Within 7D Fc2Fc'!#REF!,MATCH(RIGHT(AJ1,LEN(AJ1)-6),'W.Follow-Up Within 7D Fc2Fc'!$A$3:$A$37,0))</f>
        <v>#REF!</v>
      </c>
      <c r="AK32" s="33" t="e">
        <f>INDEX('W.Follow-Up Within 7D Fc2Fc'!#REF!,MATCH(RIGHT(AK1,LEN(AK1)-6),'W.Follow-Up Within 7D Fc2Fc'!$A$3:$A$37,0))</f>
        <v>#REF!</v>
      </c>
      <c r="AL32" s="33" t="e">
        <f>INDEX('W.Follow-Up Within 7D Fc2Fc'!#REF!,MATCH(RIGHT(AL1,LEN(AL1)-6),'W.Follow-Up Within 7D Fc2Fc'!$A$3:$A$37,0))</f>
        <v>#REF!</v>
      </c>
      <c r="AM32" s="48" t="e">
        <f>INDEX('W.Follow-Up Within 7D Fc2Fc'!#REF!,MATCH(RIGHT(AM1,LEN(AM1)-6),'W.Follow-Up Within 7D Fc2Fc'!$A$3:$A$37,0))</f>
        <v>#REF!</v>
      </c>
      <c r="AN32" s="48" t="e">
        <f>INDEX('W.Follow-Up Within 7D Fc2Fc'!#REF!,MATCH(RIGHT(AN1,LEN(AN1)-6),'W.Follow-Up Within 7D Fc2Fc'!$A$3:$A$37,0))</f>
        <v>#REF!</v>
      </c>
    </row>
    <row r="33" spans="1:40" x14ac:dyDescent="0.2">
      <c r="A33" s="24" t="s">
        <v>147</v>
      </c>
      <c r="B33" s="33" t="e">
        <f>INDEX(#REF!,MATCH(RIGHT(B1,LEN(B1)-6),#REF!,0))</f>
        <v>#REF!</v>
      </c>
      <c r="C33" s="33" t="e">
        <f>INDEX(#REF!,MATCH(RIGHT(C1,LEN(C1)-6),#REF!,0))</f>
        <v>#REF!</v>
      </c>
      <c r="D33" s="33" t="e">
        <f>INDEX(#REF!,MATCH(RIGHT(D1,LEN(D1)-6),#REF!,0))</f>
        <v>#REF!</v>
      </c>
      <c r="E33" s="33" t="e">
        <f>INDEX(#REF!,MATCH(RIGHT(E1,LEN(E1)-6),#REF!,0))</f>
        <v>#REF!</v>
      </c>
      <c r="F33" s="33" t="e">
        <f>INDEX(#REF!,MATCH(RIGHT(F1,LEN(F1)-6),#REF!,0))</f>
        <v>#REF!</v>
      </c>
      <c r="G33" s="33" t="e">
        <f>INDEX(#REF!,MATCH(RIGHT(G1,LEN(G1)-6),#REF!,0))</f>
        <v>#REF!</v>
      </c>
      <c r="H33" s="33" t="e">
        <f>INDEX(#REF!,MATCH(RIGHT(H1,LEN(H1)-6),#REF!,0))</f>
        <v>#REF!</v>
      </c>
      <c r="I33" s="33" t="e">
        <f>INDEX(#REF!,MATCH(RIGHT(I1,LEN(I1)-6),#REF!,0))</f>
        <v>#REF!</v>
      </c>
      <c r="J33" s="33" t="e">
        <f>INDEX(#REF!,MATCH(RIGHT(J1,LEN(J1)-6),#REF!,0))</f>
        <v>#REF!</v>
      </c>
      <c r="K33" s="33" t="e">
        <f>INDEX(#REF!,MATCH(RIGHT(K1,LEN(K1)-6),#REF!,0))</f>
        <v>#REF!</v>
      </c>
      <c r="L33" s="33" t="e">
        <f>INDEX(#REF!,MATCH(RIGHT(L1,LEN(L1)-6),#REF!,0))</f>
        <v>#REF!</v>
      </c>
      <c r="M33" s="33" t="e">
        <f>INDEX(#REF!,MATCH(RIGHT(M1,LEN(M1)-6),#REF!,0))</f>
        <v>#REF!</v>
      </c>
      <c r="N33" s="33" t="e">
        <f>INDEX(#REF!,MATCH(RIGHT(N1,LEN(N1)-6),#REF!,0))</f>
        <v>#REF!</v>
      </c>
      <c r="O33" s="33" t="e">
        <f>INDEX(#REF!,MATCH(RIGHT(O1,LEN(O1)-6),#REF!,0))</f>
        <v>#REF!</v>
      </c>
      <c r="P33" s="33" t="e">
        <f>INDEX(#REF!,MATCH(RIGHT(P1,LEN(P1)-6),#REF!,0))</f>
        <v>#REF!</v>
      </c>
      <c r="Q33" s="33" t="e">
        <f>INDEX(#REF!,MATCH(RIGHT(Q1,LEN(Q1)-6),#REF!,0))</f>
        <v>#REF!</v>
      </c>
      <c r="R33" s="33" t="e">
        <f>INDEX(#REF!,MATCH(RIGHT(R1,LEN(R1)-6),#REF!,0))</f>
        <v>#REF!</v>
      </c>
      <c r="S33" s="6" t="e">
        <f>INDEX(#REF!,MATCH(RIGHT(S1,LEN(S1)-6),#REF!,0))</f>
        <v>#REF!</v>
      </c>
      <c r="T33" s="33" t="e">
        <f>INDEX(#REF!,MATCH(RIGHT(T1,LEN(T1)-6),#REF!,0))</f>
        <v>#REF!</v>
      </c>
      <c r="U33" s="33" t="e">
        <f>INDEX(#REF!,MATCH(RIGHT(U1,LEN(U1)-6),#REF!,0))</f>
        <v>#REF!</v>
      </c>
      <c r="V33" s="33" t="e">
        <f>INDEX(#REF!,MATCH(RIGHT(V1,LEN(V1)-6),#REF!,0))</f>
        <v>#REF!</v>
      </c>
      <c r="W33" s="33" t="e">
        <f>INDEX(#REF!,MATCH(RIGHT(W1,LEN(W1)-6),#REF!,0))</f>
        <v>#REF!</v>
      </c>
      <c r="X33" s="33" t="e">
        <f>INDEX(#REF!,MATCH(RIGHT(X1,LEN(X1)-6),#REF!,0))</f>
        <v>#REF!</v>
      </c>
      <c r="Y33" s="33" t="e">
        <f>INDEX(#REF!,MATCH(RIGHT(Y1,LEN(Y1)-6),#REF!,0))</f>
        <v>#REF!</v>
      </c>
      <c r="Z33" s="33" t="e">
        <f>INDEX(#REF!,MATCH(RIGHT(Z1,LEN(Z1)-6),#REF!,0))</f>
        <v>#REF!</v>
      </c>
      <c r="AA33" s="33" t="e">
        <f>INDEX(#REF!,MATCH(RIGHT(AA1,LEN(AA1)-6),#REF!,0))</f>
        <v>#REF!</v>
      </c>
      <c r="AB33" s="33" t="e">
        <f>INDEX(#REF!,MATCH(RIGHT(AB1,LEN(AB1)-6),#REF!,0))</f>
        <v>#REF!</v>
      </c>
      <c r="AC33" s="33" t="e">
        <f>INDEX(#REF!,MATCH(RIGHT(AC1,LEN(AC1)-6),#REF!,0))</f>
        <v>#REF!</v>
      </c>
      <c r="AD33" s="33" t="e">
        <f>INDEX(#REF!,MATCH(RIGHT(AD1,LEN(AD1)-6),#REF!,0))</f>
        <v>#REF!</v>
      </c>
      <c r="AE33" s="33" t="e">
        <f>INDEX(#REF!,MATCH(RIGHT(AE1,LEN(AE1)-6),#REF!,0))</f>
        <v>#REF!</v>
      </c>
      <c r="AF33" s="33" t="e">
        <f>INDEX(#REF!,MATCH(RIGHT(AF1,LEN(AF1)-6),#REF!,0))</f>
        <v>#REF!</v>
      </c>
      <c r="AG33" s="33" t="e">
        <f>INDEX(#REF!,MATCH(RIGHT(AG1,LEN(AG1)-6),#REF!,0))</f>
        <v>#REF!</v>
      </c>
      <c r="AH33" s="33" t="e">
        <f>INDEX(#REF!,MATCH(RIGHT(AH1,LEN(AH1)-6),#REF!,0))</f>
        <v>#REF!</v>
      </c>
      <c r="AI33" s="33" t="e">
        <f>INDEX(#REF!,MATCH(RIGHT(AI1,LEN(AI1)-6),#REF!,0))</f>
        <v>#REF!</v>
      </c>
      <c r="AJ33" s="33" t="e">
        <f>INDEX(#REF!,MATCH(RIGHT(AJ1,LEN(AJ1)-6),#REF!,0))</f>
        <v>#REF!</v>
      </c>
      <c r="AK33" s="33" t="e">
        <f>INDEX(#REF!,MATCH(RIGHT(AK1,LEN(AK1)-6),#REF!,0))</f>
        <v>#REF!</v>
      </c>
      <c r="AL33" s="33" t="e">
        <f>INDEX(#REF!,MATCH(RIGHT(AL1,LEN(AL1)-6),#REF!,0))</f>
        <v>#REF!</v>
      </c>
      <c r="AM33" s="48" t="e">
        <f>INDEX(#REF!,MATCH(RIGHT(AM1,LEN(AM1)-6),#REF!,0))</f>
        <v>#REF!</v>
      </c>
      <c r="AN33" s="48" t="e">
        <f>INDEX(#REF!,MATCH(RIGHT(AN1,LEN(AN1)-6),#REF!,0))</f>
        <v>#REF!</v>
      </c>
    </row>
    <row r="34" spans="1:40" x14ac:dyDescent="0.2">
      <c r="A34" s="24" t="s">
        <v>169</v>
      </c>
      <c r="B34" s="33">
        <v>0</v>
      </c>
      <c r="C34" s="33">
        <v>0</v>
      </c>
      <c r="D34" s="33">
        <v>0.8</v>
      </c>
      <c r="E34" s="33">
        <v>0.66666666666666663</v>
      </c>
      <c r="F34" s="33">
        <v>0.16923076923076924</v>
      </c>
      <c r="G34" s="33">
        <v>0</v>
      </c>
      <c r="H34" s="33"/>
      <c r="I34" s="33"/>
      <c r="J34" s="33">
        <v>0</v>
      </c>
      <c r="K34" s="33">
        <v>1</v>
      </c>
      <c r="L34" s="33">
        <v>0</v>
      </c>
      <c r="M34" s="33">
        <v>9.0909090909090912E-2</v>
      </c>
      <c r="N34" s="33">
        <v>0</v>
      </c>
      <c r="O34" s="33">
        <v>0</v>
      </c>
      <c r="P34" s="33"/>
      <c r="Q34" s="33">
        <v>1</v>
      </c>
      <c r="R34" s="33">
        <v>0.6</v>
      </c>
      <c r="S34" s="6">
        <v>0</v>
      </c>
      <c r="T34" s="33">
        <v>0.41666666666666669</v>
      </c>
      <c r="U34" s="33">
        <v>0</v>
      </c>
      <c r="V34" s="33">
        <v>0</v>
      </c>
      <c r="W34" s="33">
        <v>0.5</v>
      </c>
      <c r="X34" s="33">
        <v>1</v>
      </c>
      <c r="Y34" s="33">
        <v>0</v>
      </c>
      <c r="Z34" s="33">
        <v>0.84615384615384615</v>
      </c>
      <c r="AA34" s="33">
        <v>0</v>
      </c>
      <c r="AB34" s="33">
        <v>0</v>
      </c>
      <c r="AC34" s="33">
        <v>1</v>
      </c>
      <c r="AD34" s="33">
        <v>0</v>
      </c>
      <c r="AE34" s="33"/>
      <c r="AF34" s="33">
        <v>1</v>
      </c>
      <c r="AG34" s="33"/>
      <c r="AH34" s="33">
        <v>0</v>
      </c>
      <c r="AI34" s="33">
        <v>0.6</v>
      </c>
      <c r="AJ34" s="33">
        <v>0.16666666666666666</v>
      </c>
      <c r="AK34" s="33">
        <v>0</v>
      </c>
      <c r="AL34" s="33">
        <v>0</v>
      </c>
      <c r="AM34" s="48">
        <v>0</v>
      </c>
      <c r="AN34" s="48">
        <v>0.66666666666666663</v>
      </c>
    </row>
    <row r="35" spans="1:40" x14ac:dyDescent="0.2">
      <c r="A35" s="24" t="s">
        <v>3</v>
      </c>
      <c r="B35" s="33" t="e">
        <f>INDEX('Y.Community Linkage'!#REF!,MATCH(RIGHT(B1,LEN(B1)-6),'Y.Community Linkage'!$A$3:$A$37,0))</f>
        <v>#REF!</v>
      </c>
      <c r="C35" s="33" t="e">
        <f>INDEX('Y.Community Linkage'!#REF!,MATCH(RIGHT(C1,LEN(C1)-6),'Y.Community Linkage'!$A$3:$A$37,0))</f>
        <v>#REF!</v>
      </c>
      <c r="D35" s="33" t="e">
        <f>INDEX('Y.Community Linkage'!#REF!,MATCH(RIGHT(D1,LEN(D1)-6),'Y.Community Linkage'!$A$3:$A$37,0))</f>
        <v>#REF!</v>
      </c>
      <c r="E35" s="33" t="e">
        <f>INDEX('Y.Community Linkage'!#REF!,MATCH(RIGHT(E1,LEN(E1)-6),'Y.Community Linkage'!$A$3:$A$37,0))</f>
        <v>#REF!</v>
      </c>
      <c r="F35" s="33" t="e">
        <f>INDEX('Y.Community Linkage'!#REF!,MATCH(RIGHT(F1,LEN(F1)-6),'Y.Community Linkage'!$A$3:$A$37,0))</f>
        <v>#REF!</v>
      </c>
      <c r="G35" s="33" t="e">
        <f>INDEX('Y.Community Linkage'!#REF!,MATCH(RIGHT(G1,LEN(G1)-6),'Y.Community Linkage'!$A$3:$A$37,0))</f>
        <v>#REF!</v>
      </c>
      <c r="H35" s="33" t="e">
        <f>INDEX('Y.Community Linkage'!#REF!,MATCH(RIGHT(H1,LEN(H1)-6),'Y.Community Linkage'!$A$3:$A$37,0))</f>
        <v>#REF!</v>
      </c>
      <c r="I35" s="33" t="e">
        <f>INDEX('Y.Community Linkage'!#REF!,MATCH(RIGHT(I1,LEN(I1)-6),'Y.Community Linkage'!$A$3:$A$37,0))</f>
        <v>#REF!</v>
      </c>
      <c r="J35" s="33" t="e">
        <f>INDEX('Y.Community Linkage'!#REF!,MATCH(RIGHT(J1,LEN(J1)-6),'Y.Community Linkage'!$A$3:$A$37,0))</f>
        <v>#REF!</v>
      </c>
      <c r="K35" s="33" t="e">
        <f>INDEX('Y.Community Linkage'!#REF!,MATCH(RIGHT(K1,LEN(K1)-6),'Y.Community Linkage'!$A$3:$A$37,0))</f>
        <v>#REF!</v>
      </c>
      <c r="L35" s="33" t="e">
        <f>INDEX('Y.Community Linkage'!#REF!,MATCH(RIGHT(L1,LEN(L1)-6),'Y.Community Linkage'!$A$3:$A$37,0))</f>
        <v>#REF!</v>
      </c>
      <c r="M35" s="33" t="e">
        <f>INDEX('Y.Community Linkage'!#REF!,MATCH(RIGHT(M1,LEN(M1)-6),'Y.Community Linkage'!$A$3:$A$37,0))</f>
        <v>#REF!</v>
      </c>
      <c r="N35" s="33" t="e">
        <f>INDEX('Y.Community Linkage'!#REF!,MATCH(RIGHT(N1,LEN(N1)-6),'Y.Community Linkage'!$A$3:$A$37,0))</f>
        <v>#REF!</v>
      </c>
      <c r="O35" s="33" t="e">
        <f>INDEX('Y.Community Linkage'!#REF!,MATCH(RIGHT(O1,LEN(O1)-6),'Y.Community Linkage'!$A$3:$A$37,0))</f>
        <v>#REF!</v>
      </c>
      <c r="P35" s="33" t="e">
        <f>INDEX('Y.Community Linkage'!#REF!,MATCH(RIGHT(P1,LEN(P1)-6),'Y.Community Linkage'!$A$3:$A$37,0))</f>
        <v>#REF!</v>
      </c>
      <c r="Q35" s="33" t="e">
        <f>INDEX('Y.Community Linkage'!#REF!,MATCH(RIGHT(Q1,LEN(Q1)-6),'Y.Community Linkage'!$A$3:$A$37,0))</f>
        <v>#REF!</v>
      </c>
      <c r="R35" s="33" t="e">
        <f>INDEX('Y.Community Linkage'!#REF!,MATCH(RIGHT(R1,LEN(R1)-6),'Y.Community Linkage'!$A$3:$A$37,0))</f>
        <v>#REF!</v>
      </c>
      <c r="S35" s="6" t="e">
        <f>INDEX('Y.Community Linkage'!#REF!,MATCH(RIGHT(S1,LEN(S1)-6),'Y.Community Linkage'!$A$3:$A$37,0))</f>
        <v>#REF!</v>
      </c>
      <c r="T35" s="33" t="e">
        <f>INDEX('Y.Community Linkage'!#REF!,MATCH(RIGHT(T1,LEN(T1)-6),'Y.Community Linkage'!$A$3:$A$37,0))</f>
        <v>#REF!</v>
      </c>
      <c r="U35" s="33" t="e">
        <f>INDEX('Y.Community Linkage'!#REF!,MATCH(RIGHT(U1,LEN(U1)-6),'Y.Community Linkage'!$A$3:$A$37,0))</f>
        <v>#REF!</v>
      </c>
      <c r="V35" s="33" t="e">
        <f>INDEX('Y.Community Linkage'!#REF!,MATCH(RIGHT(V1,LEN(V1)-6),'Y.Community Linkage'!$A$3:$A$37,0))</f>
        <v>#REF!</v>
      </c>
      <c r="W35" s="33" t="e">
        <f>INDEX('Y.Community Linkage'!#REF!,MATCH(RIGHT(W1,LEN(W1)-6),'Y.Community Linkage'!$A$3:$A$37,0))</f>
        <v>#REF!</v>
      </c>
      <c r="X35" s="33" t="e">
        <f>INDEX('Y.Community Linkage'!#REF!,MATCH(RIGHT(X1,LEN(X1)-6),'Y.Community Linkage'!$A$3:$A$37,0))</f>
        <v>#REF!</v>
      </c>
      <c r="Y35" s="33" t="e">
        <f>INDEX('Y.Community Linkage'!#REF!,MATCH(RIGHT(Y1,LEN(Y1)-6),'Y.Community Linkage'!$A$3:$A$37,0))</f>
        <v>#REF!</v>
      </c>
      <c r="Z35" s="33" t="e">
        <f>INDEX('Y.Community Linkage'!#REF!,MATCH(RIGHT(Z1,LEN(Z1)-6),'Y.Community Linkage'!$A$3:$A$37,0))</f>
        <v>#REF!</v>
      </c>
      <c r="AA35" s="33" t="e">
        <f>INDEX('Y.Community Linkage'!#REF!,MATCH(RIGHT(AA1,LEN(AA1)-6),'Y.Community Linkage'!$A$3:$A$37,0))</f>
        <v>#REF!</v>
      </c>
      <c r="AB35" s="33" t="e">
        <f>INDEX('Y.Community Linkage'!#REF!,MATCH(RIGHT(AB1,LEN(AB1)-6),'Y.Community Linkage'!$A$3:$A$37,0))</f>
        <v>#REF!</v>
      </c>
      <c r="AC35" s="33" t="e">
        <f>INDEX('Y.Community Linkage'!#REF!,MATCH(RIGHT(AC1,LEN(AC1)-6),'Y.Community Linkage'!$A$3:$A$37,0))</f>
        <v>#REF!</v>
      </c>
      <c r="AD35" s="33" t="e">
        <f>INDEX('Y.Community Linkage'!#REF!,MATCH(RIGHT(AD1,LEN(AD1)-6),'Y.Community Linkage'!$A$3:$A$37,0))</f>
        <v>#REF!</v>
      </c>
      <c r="AE35" s="33" t="e">
        <f>INDEX('Y.Community Linkage'!#REF!,MATCH(RIGHT(AE1,LEN(AE1)-6),'Y.Community Linkage'!$A$3:$A$37,0))</f>
        <v>#REF!</v>
      </c>
      <c r="AF35" s="33" t="e">
        <f>INDEX('Y.Community Linkage'!#REF!,MATCH(RIGHT(AF1,LEN(AF1)-6),'Y.Community Linkage'!$A$3:$A$37,0))</f>
        <v>#REF!</v>
      </c>
      <c r="AG35" s="33" t="e">
        <f>INDEX('Y.Community Linkage'!#REF!,MATCH(RIGHT(AG1,LEN(AG1)-6),'Y.Community Linkage'!$A$3:$A$37,0))</f>
        <v>#REF!</v>
      </c>
      <c r="AH35" s="33" t="e">
        <f>INDEX('Y.Community Linkage'!#REF!,MATCH(RIGHT(AH1,LEN(AH1)-6),'Y.Community Linkage'!$A$3:$A$37,0))</f>
        <v>#REF!</v>
      </c>
      <c r="AI35" s="33" t="e">
        <f>INDEX('Y.Community Linkage'!#REF!,MATCH(RIGHT(AI1,LEN(AI1)-6),'Y.Community Linkage'!$A$3:$A$37,0))</f>
        <v>#REF!</v>
      </c>
      <c r="AJ35" s="33" t="e">
        <f>INDEX('Y.Community Linkage'!#REF!,MATCH(RIGHT(AJ1,LEN(AJ1)-6),'Y.Community Linkage'!$A$3:$A$37,0))</f>
        <v>#REF!</v>
      </c>
      <c r="AK35" s="33" t="e">
        <f>INDEX('Y.Community Linkage'!#REF!,MATCH(RIGHT(AK1,LEN(AK1)-6),'Y.Community Linkage'!$A$3:$A$37,0))</f>
        <v>#REF!</v>
      </c>
      <c r="AL35" s="33" t="e">
        <f>INDEX('Y.Community Linkage'!#REF!,MATCH(RIGHT(AL1,LEN(AL1)-6),'Y.Community Linkage'!$A$3:$A$37,0))</f>
        <v>#REF!</v>
      </c>
      <c r="AM35" s="48" t="e">
        <f>INDEX('Y.Community Linkage'!#REF!,MATCH(RIGHT(AM1,LEN(AM1)-6),'Y.Community Linkage'!$A$3:$A$37,0))</f>
        <v>#REF!</v>
      </c>
      <c r="AN35" s="48" t="e">
        <f>INDEX('Y.Community Linkage'!#REF!,MATCH(RIGHT(AN1,LEN(AN1)-6),'Y.Community Linkage'!$A$3:$A$37,0))</f>
        <v>#REF!</v>
      </c>
    </row>
    <row r="36" spans="1:40" x14ac:dyDescent="0.2">
      <c r="A36" s="24" t="s">
        <v>4</v>
      </c>
      <c r="B36" s="33" t="e">
        <f>INDEX('Z.Crisis Follow-Up Within 30'!#REF!,MATCH(RIGHT(B1,LEN(B1)-6),'Z.Crisis Follow-Up Within 30'!$A$3:$A$37,0))</f>
        <v>#REF!</v>
      </c>
      <c r="C36" s="33" t="e">
        <f>INDEX('Z.Crisis Follow-Up Within 30'!#REF!,MATCH(RIGHT(C1,LEN(C1)-6),'Z.Crisis Follow-Up Within 30'!$A$3:$A$37,0))</f>
        <v>#REF!</v>
      </c>
      <c r="D36" s="33" t="e">
        <f>INDEX('Z.Crisis Follow-Up Within 30'!#REF!,MATCH(RIGHT(D1,LEN(D1)-6),'Z.Crisis Follow-Up Within 30'!$A$3:$A$37,0))</f>
        <v>#REF!</v>
      </c>
      <c r="E36" s="33" t="e">
        <f>INDEX('Z.Crisis Follow-Up Within 30'!#REF!,MATCH(RIGHT(E1,LEN(E1)-6),'Z.Crisis Follow-Up Within 30'!$A$3:$A$37,0))</f>
        <v>#REF!</v>
      </c>
      <c r="F36" s="33" t="e">
        <f>INDEX('Z.Crisis Follow-Up Within 30'!#REF!,MATCH(RIGHT(F1,LEN(F1)-6),'Z.Crisis Follow-Up Within 30'!$A$3:$A$37,0))</f>
        <v>#REF!</v>
      </c>
      <c r="G36" s="33" t="e">
        <f>INDEX('Z.Crisis Follow-Up Within 30'!#REF!,MATCH(RIGHT(G1,LEN(G1)-6),'Z.Crisis Follow-Up Within 30'!$A$3:$A$37,0))</f>
        <v>#REF!</v>
      </c>
      <c r="H36" s="13"/>
      <c r="I36" s="33" t="e">
        <f>INDEX('Z.Crisis Follow-Up Within 30'!#REF!,MATCH(RIGHT(I1,LEN(I1)-6),'Z.Crisis Follow-Up Within 30'!$A$3:$A$37,0))</f>
        <v>#REF!</v>
      </c>
      <c r="J36" s="33" t="e">
        <f>INDEX('Z.Crisis Follow-Up Within 30'!#REF!,MATCH(RIGHT(J1,LEN(J1)-6),'Z.Crisis Follow-Up Within 30'!$A$3:$A$37,0))</f>
        <v>#REF!</v>
      </c>
      <c r="K36" s="33" t="e">
        <f>INDEX('Z.Crisis Follow-Up Within 30'!#REF!,MATCH(RIGHT(K1,LEN(K1)-6),'Z.Crisis Follow-Up Within 30'!$A$3:$A$37,0))</f>
        <v>#REF!</v>
      </c>
      <c r="L36" s="33" t="e">
        <f>INDEX('Z.Crisis Follow-Up Within 30'!#REF!,MATCH(RIGHT(L1,LEN(L1)-6),'Z.Crisis Follow-Up Within 30'!$A$3:$A$37,0))</f>
        <v>#REF!</v>
      </c>
      <c r="M36" s="33" t="e">
        <f>INDEX('Z.Crisis Follow-Up Within 30'!#REF!,MATCH(RIGHT(M1,LEN(M1)-6),'Z.Crisis Follow-Up Within 30'!$A$3:$A$37,0))</f>
        <v>#REF!</v>
      </c>
      <c r="N36" s="33" t="e">
        <f>INDEX('Z.Crisis Follow-Up Within 30'!#REF!,MATCH(RIGHT(N1,LEN(N1)-6),'Z.Crisis Follow-Up Within 30'!$A$3:$A$37,0))</f>
        <v>#REF!</v>
      </c>
      <c r="O36" s="33" t="e">
        <f>INDEX('Z.Crisis Follow-Up Within 30'!#REF!,MATCH(RIGHT(O1,LEN(O1)-6),'Z.Crisis Follow-Up Within 30'!$A$3:$A$37,0))</f>
        <v>#REF!</v>
      </c>
      <c r="P36" s="33" t="e">
        <f>INDEX('Z.Crisis Follow-Up Within 30'!#REF!,MATCH(RIGHT(P1,LEN(P1)-6),'Z.Crisis Follow-Up Within 30'!$A$3:$A$37,0))</f>
        <v>#REF!</v>
      </c>
      <c r="Q36" s="33" t="e">
        <f>INDEX('Z.Crisis Follow-Up Within 30'!#REF!,MATCH(RIGHT(Q1,LEN(Q1)-6),'Z.Crisis Follow-Up Within 30'!$A$3:$A$37,0))</f>
        <v>#REF!</v>
      </c>
      <c r="R36" s="33" t="e">
        <f>INDEX('Z.Crisis Follow-Up Within 30'!#REF!,MATCH(RIGHT(R1,LEN(R1)-6),'Z.Crisis Follow-Up Within 30'!$A$3:$A$37,0))</f>
        <v>#REF!</v>
      </c>
      <c r="S36" s="13" t="e">
        <f>INDEX('Z.Crisis Follow-Up Within 30'!#REF!,MATCH(RIGHT(S1,LEN(S1)-6),'Z.Crisis Follow-Up Within 30'!$A$3:$A$37,0))</f>
        <v>#REF!</v>
      </c>
      <c r="T36" s="33" t="e">
        <f>INDEX('Z.Crisis Follow-Up Within 30'!#REF!,MATCH(RIGHT(T1,LEN(T1)-6),'Z.Crisis Follow-Up Within 30'!$A$3:$A$37,0))</f>
        <v>#REF!</v>
      </c>
      <c r="U36" s="33" t="e">
        <f>INDEX('Z.Crisis Follow-Up Within 30'!#REF!,MATCH(RIGHT(U1,LEN(U1)-6),'Z.Crisis Follow-Up Within 30'!$A$3:$A$37,0))</f>
        <v>#REF!</v>
      </c>
      <c r="V36" s="33" t="e">
        <f>INDEX('Z.Crisis Follow-Up Within 30'!#REF!,MATCH(RIGHT(V1,LEN(V1)-6),'Z.Crisis Follow-Up Within 30'!$A$3:$A$37,0))</f>
        <v>#REF!</v>
      </c>
      <c r="W36" s="33" t="e">
        <f>INDEX('Z.Crisis Follow-Up Within 30'!#REF!,MATCH(RIGHT(W1,LEN(W1)-6),'Z.Crisis Follow-Up Within 30'!$A$3:$A$37,0))</f>
        <v>#REF!</v>
      </c>
      <c r="X36" s="33" t="e">
        <f>INDEX('Z.Crisis Follow-Up Within 30'!#REF!,MATCH(RIGHT(X1,LEN(X1)-6),'Z.Crisis Follow-Up Within 30'!$A$3:$A$37,0))</f>
        <v>#REF!</v>
      </c>
      <c r="Y36" s="33" t="e">
        <f>INDEX('Z.Crisis Follow-Up Within 30'!#REF!,MATCH(RIGHT(Y1,LEN(Y1)-6),'Z.Crisis Follow-Up Within 30'!$A$3:$A$37,0))</f>
        <v>#REF!</v>
      </c>
      <c r="Z36" s="33" t="e">
        <f>INDEX('Z.Crisis Follow-Up Within 30'!#REF!,MATCH(RIGHT(Z1,LEN(Z1)-6),'Z.Crisis Follow-Up Within 30'!$A$3:$A$37,0))</f>
        <v>#REF!</v>
      </c>
      <c r="AA36" s="33" t="e">
        <f>INDEX('Z.Crisis Follow-Up Within 30'!#REF!,MATCH(RIGHT(AA1,LEN(AA1)-6),'Z.Crisis Follow-Up Within 30'!$A$3:$A$37,0))</f>
        <v>#REF!</v>
      </c>
      <c r="AB36" s="33" t="e">
        <f>INDEX('Z.Crisis Follow-Up Within 30'!#REF!,MATCH(RIGHT(AB1,LEN(AB1)-6),'Z.Crisis Follow-Up Within 30'!$A$3:$A$37,0))</f>
        <v>#REF!</v>
      </c>
      <c r="AC36" s="33" t="e">
        <f>INDEX('Z.Crisis Follow-Up Within 30'!#REF!,MATCH(RIGHT(AC1,LEN(AC1)-6),'Z.Crisis Follow-Up Within 30'!$A$3:$A$37,0))</f>
        <v>#REF!</v>
      </c>
      <c r="AD36" s="33" t="e">
        <f>INDEX('Z.Crisis Follow-Up Within 30'!#REF!,MATCH(RIGHT(AD1,LEN(AD1)-6),'Z.Crisis Follow-Up Within 30'!$A$3:$A$37,0))</f>
        <v>#REF!</v>
      </c>
      <c r="AE36" s="33" t="e">
        <f>INDEX('Z.Crisis Follow-Up Within 30'!#REF!,MATCH(RIGHT(AE1,LEN(AE1)-6),'Z.Crisis Follow-Up Within 30'!$A$3:$A$37,0))</f>
        <v>#REF!</v>
      </c>
      <c r="AF36" s="33" t="e">
        <f>INDEX('Z.Crisis Follow-Up Within 30'!#REF!,MATCH(RIGHT(AF1,LEN(AF1)-6),'Z.Crisis Follow-Up Within 30'!$A$3:$A$37,0))</f>
        <v>#REF!</v>
      </c>
      <c r="AG36" s="33" t="e">
        <f>INDEX('Z.Crisis Follow-Up Within 30'!#REF!,MATCH(RIGHT(AG1,LEN(AG1)-6),'Z.Crisis Follow-Up Within 30'!$A$3:$A$37,0))</f>
        <v>#REF!</v>
      </c>
      <c r="AH36" s="33" t="e">
        <f>INDEX('Z.Crisis Follow-Up Within 30'!#REF!,MATCH(RIGHT(AH1,LEN(AH1)-6),'Z.Crisis Follow-Up Within 30'!$A$3:$A$37,0))</f>
        <v>#REF!</v>
      </c>
      <c r="AI36" s="33" t="e">
        <f>INDEX('Z.Crisis Follow-Up Within 30'!#REF!,MATCH(RIGHT(AI1,LEN(AI1)-6),'Z.Crisis Follow-Up Within 30'!$A$3:$A$37,0))</f>
        <v>#REF!</v>
      </c>
      <c r="AJ36" s="33" t="e">
        <f>INDEX('Z.Crisis Follow-Up Within 30'!#REF!,MATCH(RIGHT(AJ1,LEN(AJ1)-6),'Z.Crisis Follow-Up Within 30'!$A$3:$A$37,0))</f>
        <v>#REF!</v>
      </c>
      <c r="AK36" s="33" t="e">
        <f>INDEX('Z.Crisis Follow-Up Within 30'!#REF!,MATCH(RIGHT(AK1,LEN(AK1)-6),'Z.Crisis Follow-Up Within 30'!$A$3:$A$37,0))</f>
        <v>#REF!</v>
      </c>
      <c r="AL36" s="33" t="e">
        <f>INDEX('Z.Crisis Follow-Up Within 30'!#REF!,MATCH(RIGHT(AL1,LEN(AL1)-6),'Z.Crisis Follow-Up Within 30'!$A$3:$A$37,0))</f>
        <v>#REF!</v>
      </c>
      <c r="AM36" s="48" t="e">
        <f>INDEX('Z.Crisis Follow-Up Within 30'!#REF!,MATCH(RIGHT(AM1,LEN(AM1)-6),'Z.Crisis Follow-Up Within 30'!$A$3:$A$37,0))</f>
        <v>#REF!</v>
      </c>
      <c r="AN36" s="48" t="e">
        <f>INDEX('Z.Crisis Follow-Up Within 30'!#REF!,MATCH(RIGHT(AN1,LEN(AN1)-6),'Z.Crisis Follow-Up Within 30'!$A$3:$A$37,0))</f>
        <v>#REF!</v>
      </c>
    </row>
  </sheetData>
  <conditionalFormatting sqref="C31 G31:AL31">
    <cfRule type="cellIs" dxfId="80" priority="42" stopIfTrue="1" operator="lessThan">
      <formula>0.1</formula>
    </cfRule>
  </conditionalFormatting>
  <conditionalFormatting sqref="B20:AL20">
    <cfRule type="cellIs" dxfId="79" priority="34" operator="lessThan">
      <formula>1</formula>
    </cfRule>
  </conditionalFormatting>
  <conditionalFormatting sqref="B21:AL21">
    <cfRule type="cellIs" dxfId="78" priority="33" operator="lessThan">
      <formula>0.95</formula>
    </cfRule>
  </conditionalFormatting>
  <conditionalFormatting sqref="B14:G14 AA14:AL14 I14:Y14">
    <cfRule type="cellIs" dxfId="77" priority="32" operator="greaterThan">
      <formula>0.003</formula>
    </cfRule>
  </conditionalFormatting>
  <conditionalFormatting sqref="B2:R2 T2:AN2">
    <cfRule type="cellIs" dxfId="76" priority="31" operator="lessThan">
      <formula>1</formula>
    </cfRule>
  </conditionalFormatting>
  <conditionalFormatting sqref="B3:AN3">
    <cfRule type="cellIs" dxfId="75" priority="30" operator="lessThan">
      <formula>0.95</formula>
    </cfRule>
  </conditionalFormatting>
  <conditionalFormatting sqref="B9:AN9">
    <cfRule type="cellIs" dxfId="74" priority="29" operator="lessThan">
      <formula>0.12</formula>
    </cfRule>
  </conditionalFormatting>
  <conditionalFormatting sqref="B10:AN10">
    <cfRule type="cellIs" dxfId="73" priority="28" operator="lessThan">
      <formula>0.54</formula>
    </cfRule>
  </conditionalFormatting>
  <conditionalFormatting sqref="B11:AF11 AH11:AN11">
    <cfRule type="cellIs" dxfId="72" priority="27" operator="greaterThan">
      <formula>0.019</formula>
    </cfRule>
  </conditionalFormatting>
  <conditionalFormatting sqref="B12:AN12">
    <cfRule type="cellIs" dxfId="71" priority="26" operator="greaterThan">
      <formula>0.1046</formula>
    </cfRule>
  </conditionalFormatting>
  <conditionalFormatting sqref="B13:AN13">
    <cfRule type="cellIs" dxfId="70" priority="25" operator="lessThan">
      <formula>0.751</formula>
    </cfRule>
  </conditionalFormatting>
  <conditionalFormatting sqref="B14:G14 AA14:AN14 I14:Y14">
    <cfRule type="cellIs" dxfId="69" priority="24" operator="greaterThan">
      <formula>0.003</formula>
    </cfRule>
  </conditionalFormatting>
  <conditionalFormatting sqref="B15:AN15">
    <cfRule type="cellIs" dxfId="68" priority="23" operator="lessThan">
      <formula>0.522</formula>
    </cfRule>
  </conditionalFormatting>
  <conditionalFormatting sqref="B16:AN16">
    <cfRule type="cellIs" dxfId="67" priority="22" operator="lessThan">
      <formula>0.098</formula>
    </cfRule>
  </conditionalFormatting>
  <conditionalFormatting sqref="B17:AN17">
    <cfRule type="cellIs" dxfId="66" priority="21" operator="lessThan">
      <formula>0.964</formula>
    </cfRule>
  </conditionalFormatting>
  <conditionalFormatting sqref="B18:AN18">
    <cfRule type="cellIs" dxfId="65" priority="20" operator="lessThan">
      <formula>0.2</formula>
    </cfRule>
  </conditionalFormatting>
  <conditionalFormatting sqref="B19:AN19">
    <cfRule type="cellIs" dxfId="64" priority="19" operator="lessThan">
      <formula>0.656</formula>
    </cfRule>
  </conditionalFormatting>
  <conditionalFormatting sqref="B20:AN20">
    <cfRule type="cellIs" dxfId="63" priority="18" operator="lessThan">
      <formula>1</formula>
    </cfRule>
  </conditionalFormatting>
  <conditionalFormatting sqref="B21:AN21">
    <cfRule type="cellIs" dxfId="62" priority="17" operator="lessThan">
      <formula>0.95</formula>
    </cfRule>
  </conditionalFormatting>
  <conditionalFormatting sqref="B26:AN26">
    <cfRule type="cellIs" dxfId="61" priority="15" operator="lessThan">
      <formula>0.1</formula>
    </cfRule>
  </conditionalFormatting>
  <conditionalFormatting sqref="B27:AN27">
    <cfRule type="cellIs" dxfId="60" priority="13" operator="lessThan">
      <formula>0.95</formula>
    </cfRule>
  </conditionalFormatting>
  <conditionalFormatting sqref="B28:AN28">
    <cfRule type="cellIs" dxfId="59" priority="11" operator="lessThan">
      <formula>0.981</formula>
    </cfRule>
  </conditionalFormatting>
  <conditionalFormatting sqref="B29:AN29">
    <cfRule type="cellIs" dxfId="58" priority="9" operator="lessThan">
      <formula>0.25</formula>
    </cfRule>
  </conditionalFormatting>
  <conditionalFormatting sqref="B30:AN30">
    <cfRule type="cellIs" dxfId="57" priority="7" operator="lessThan">
      <formula>0.65</formula>
    </cfRule>
  </conditionalFormatting>
  <conditionalFormatting sqref="B31:AN31">
    <cfRule type="cellIs" dxfId="56" priority="6" operator="lessThan">
      <formula>0.95</formula>
    </cfRule>
  </conditionalFormatting>
  <conditionalFormatting sqref="B32:AN32">
    <cfRule type="cellIs" dxfId="55" priority="5" operator="lessThan">
      <formula>0.75</formula>
    </cfRule>
  </conditionalFormatting>
  <conditionalFormatting sqref="B33:AN33">
    <cfRule type="cellIs" dxfId="54" priority="4" operator="lessThan">
      <formula>0.95</formula>
    </cfRule>
  </conditionalFormatting>
  <conditionalFormatting sqref="B34:AN34">
    <cfRule type="cellIs" dxfId="53" priority="3" operator="lessThan">
      <formula>0.7</formula>
    </cfRule>
  </conditionalFormatting>
  <conditionalFormatting sqref="B35:AN35">
    <cfRule type="cellIs" dxfId="52" priority="2" operator="lessThan">
      <formula>0.23</formula>
    </cfRule>
  </conditionalFormatting>
  <conditionalFormatting sqref="B36:AN36">
    <cfRule type="cellIs" dxfId="51" priority="1" operator="lessThan">
      <formula>0.9</formula>
    </cfRule>
  </conditionalFormatting>
  <hyperlinks>
    <hyperlink ref="A31" location="Calculation!A31" display="Community Support Plan % (&gt;=95% Annual Measure)" xr:uid="{00000000-0004-0000-0100-000000000000}"/>
    <hyperlink ref="A32" location="Calculation!A32" display="Follow-Up Within 7 Days: Face-to-Face % (&gt;=75% Annual Measure)" xr:uid="{00000000-0004-0000-0100-000001000000}"/>
    <hyperlink ref="A33" location="Calculation!A33" display="Follow-Up Within 7 Days: Any Disposition % (&gt;=95% Annual Measure)" xr:uid="{00000000-0004-0000-0100-000002000000}"/>
    <hyperlink ref="A2" location="Calculation!A2" tooltip="calculation" display="Service Target Adult % (&gt;=100%)" xr:uid="{00000000-0004-0000-0100-000003000000}"/>
    <hyperlink ref="A3" location="Calculation!A3" display="Uniform Assessment Completion Rate Adult % (&gt;=90%)" xr:uid="{00000000-0004-0000-0100-000004000000}"/>
    <hyperlink ref="A8" location="Calculation!A8" display="Assertive Community Treatment Average Hours Adult % (&gt;=100%)" xr:uid="{00000000-0004-0000-0100-000005000000}"/>
    <hyperlink ref="A16" location="Calculation!A16" display="Employment % (&gt;=9.8%)" xr:uid="{00000000-0004-0000-0100-000006000000}"/>
    <hyperlink ref="A20" location="Calculation!A20" display="Child and Youth Service Target % (&gt;=100%)" xr:uid="{00000000-0004-0000-0100-000007000000}"/>
    <hyperlink ref="A21" location="Calculation!A21" display="Child and Youth Uniform Assessment (UA) Completion Rate % (&gt;=95%)" xr:uid="{00000000-0004-0000-0100-000008000000}"/>
    <hyperlink ref="A35" location="Calculation!A35" display="Community Linkage % (&gt;=23% Annual Measure)" xr:uid="{00000000-0004-0000-0100-000009000000}"/>
    <hyperlink ref="A36" location="Calculation!A36" display="Crisis Follow-Up Within 30 Days % (&gt;=90%)" xr:uid="{00000000-0004-0000-0100-00000A000000}"/>
    <hyperlink ref="A4" location="Calculation!A4" display="Average Hours Adult LOC=1S (&gt;=1.3 Hours/Client Month)" xr:uid="{00000000-0004-0000-0100-00000B000000}"/>
    <hyperlink ref="A5" location="Calculation!A5" display="Average Hours Adult LOC=2 (&gt;=3.25 Hours/Client Month)" xr:uid="{00000000-0004-0000-0100-00000C000000}"/>
    <hyperlink ref="A6" location="Calculation!A6" display="Average Hours Adult LOC=3 (&gt;=5.87 Hours/Client Month)" xr:uid="{00000000-0004-0000-0100-00000D000000}"/>
    <hyperlink ref="A7" location="Calculation!A7" display="Average Hours Adult LOC=4 (&gt;=10 Hours/Client Month)" xr:uid="{00000000-0004-0000-0100-00000E000000}"/>
    <hyperlink ref="A9" location="Calculation!A9" display="Adult Counseling Target % (&gt;= 12%)" xr:uid="{00000000-0004-0000-0100-00000F000000}"/>
    <hyperlink ref="A10" location="Calculation!A10" display="ACT Target % (&gt;=54%)" xr:uid="{00000000-0004-0000-0100-000010000000}"/>
    <hyperlink ref="A11" location="Calculation!A11" display="Hospitalization % (&lt;=1.9%)" xr:uid="{00000000-0004-0000-0100-000011000000}"/>
    <hyperlink ref="A12" location="Calculation!A12" display="Jail Diversion % (&lt;=10.46%)" xr:uid="{00000000-0004-0000-0100-000012000000}"/>
    <hyperlink ref="A13" location="Calculation!A13" display="Effective Crisis Response % (&gt;=75.1%)" xr:uid="{00000000-0004-0000-0100-000013000000}"/>
    <hyperlink ref="A14" location="Calculation!A14" display="Frequent Admission % (&lt;=0.3%)" xr:uid="{00000000-0004-0000-0100-000014000000}"/>
    <hyperlink ref="A15" location="Calculation!A15" display="Access to Crisis Response Services % (&gt;=52.2%)" xr:uid="{00000000-0004-0000-0100-000015000000}"/>
    <hyperlink ref="A17" location="Calculation!A17" display="Adult Community Tenure % (&gt;=96.4%)" xr:uid="{00000000-0004-0000-0100-000016000000}"/>
    <hyperlink ref="A18" location="Calculation!A18" display="Adult Improvement % (&gt;=20%)" xr:uid="{00000000-0004-0000-0100-000017000000}"/>
    <hyperlink ref="A19" location="Calculation!A19" display="Adult Monthly Service Provision % (&gt;=65.6%)" xr:uid="{00000000-0004-0000-0100-000018000000}"/>
    <hyperlink ref="A22" location="Calculation!A22" display="Child and Youth Strengths % (Benchmarking Year)" xr:uid="{00000000-0004-0000-0100-000019000000}"/>
    <hyperlink ref="A23" location="Calculation!A23" display="Child and Youth Life Domain Functioning       (&lt;= -1.645 Benchmarking Year)" xr:uid="{00000000-0004-0000-0100-00001A000000}"/>
    <hyperlink ref="A24" location="Calculation!A24" display="School %           (&lt;= -1.645 Benchmarking Year)" xr:uid="{00000000-0004-0000-0100-00001B000000}"/>
    <hyperlink ref="A25" location="Calculation!A25" display="Family and Living Situation % (&lt;= -1.645% Benchmarking Year)" xr:uid="{00000000-0004-0000-0100-00001C000000}"/>
    <hyperlink ref="A26" location="Calculation!A26" display="Family Partner Supports Services for LOCs 2, 3, 4 and YC % (&gt;=10%)" xr:uid="{00000000-0004-0000-0100-00001D000000}"/>
    <hyperlink ref="A27" location="Calculation!A27" display="Juvenile Justice Avoidance % (&gt;=95%)" xr:uid="{00000000-0004-0000-0100-00001E000000}"/>
    <hyperlink ref="A28" location="Calculation!A28" display="Child and Youth Community Tenure % (&gt;=98.1%)" xr:uid="{00000000-0004-0000-0100-00001F000000}"/>
    <hyperlink ref="A29" location="Calculation!A29" display="Child and Youth Improvement Measure % (&gt;=25%)" xr:uid="{00000000-0004-0000-0100-000020000000}"/>
    <hyperlink ref="A30" location="Calculation!A30" display="Child and Youth Monthly Service Provision % (&gt;=65%)" xr:uid="{00000000-0004-0000-0100-000021000000}"/>
    <hyperlink ref="A34" location="Calculation!A34" display="Long-Term Services and Support Screen Follow-Up (&gt;=70% Annual Measure)" xr:uid="{00000000-0004-0000-0100-000022000000}"/>
  </hyperlink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sheetPr>
  <dimension ref="A1:B41"/>
  <sheetViews>
    <sheetView workbookViewId="0">
      <selection sqref="A1:B1"/>
    </sheetView>
  </sheetViews>
  <sheetFormatPr defaultRowHeight="12.75" x14ac:dyDescent="0.2"/>
  <cols>
    <col min="1" max="1" width="58.5703125" customWidth="1"/>
    <col min="2" max="2" width="16.140625" customWidth="1"/>
  </cols>
  <sheetData>
    <row r="1" spans="1:2" ht="15.75" customHeight="1" x14ac:dyDescent="0.2">
      <c r="A1" s="159" t="s">
        <v>259</v>
      </c>
      <c r="B1" s="160"/>
    </row>
    <row r="2" spans="1:2" x14ac:dyDescent="0.2">
      <c r="A2" s="66" t="s">
        <v>0</v>
      </c>
      <c r="B2" s="66" t="s">
        <v>303</v>
      </c>
    </row>
    <row r="3" spans="1:2" x14ac:dyDescent="0.2">
      <c r="A3" s="5" t="s">
        <v>111</v>
      </c>
      <c r="B3" s="103" t="str">
        <f>'MH Measure Summary'!W2</f>
        <v>71.01-Goal Not Met</v>
      </c>
    </row>
    <row r="4" spans="1:2" x14ac:dyDescent="0.2">
      <c r="A4" s="5" t="s">
        <v>112</v>
      </c>
      <c r="B4" s="103" t="str">
        <f>'MH Measure Summary'!W3</f>
        <v>72.73-Goal Not Met</v>
      </c>
    </row>
    <row r="5" spans="1:2" x14ac:dyDescent="0.2">
      <c r="A5" s="5" t="s">
        <v>113</v>
      </c>
      <c r="B5" s="103" t="str">
        <f>'MH Measure Summary'!W4</f>
        <v>47.16-Goal Not Met</v>
      </c>
    </row>
    <row r="6" spans="1:2" x14ac:dyDescent="0.2">
      <c r="A6" s="5" t="s">
        <v>114</v>
      </c>
      <c r="B6" s="103" t="str">
        <f>'MH Measure Summary'!W5</f>
        <v>49.50-Goal Not Met</v>
      </c>
    </row>
    <row r="7" spans="1:2" x14ac:dyDescent="0.2">
      <c r="A7" s="5" t="s">
        <v>115</v>
      </c>
      <c r="B7" s="103" t="str">
        <f>'MH Measure Summary'!W6</f>
        <v>50.65-Goal Not Met</v>
      </c>
    </row>
    <row r="8" spans="1:2" x14ac:dyDescent="0.2">
      <c r="A8" s="5" t="s">
        <v>116</v>
      </c>
      <c r="B8" s="103" t="str">
        <f>'MH Measure Summary'!W7</f>
        <v>30.00%-Goal Not Met</v>
      </c>
    </row>
    <row r="9" spans="1:2" x14ac:dyDescent="0.2">
      <c r="A9" s="5" t="s">
        <v>117</v>
      </c>
      <c r="B9" s="103" t="str">
        <f>'MH Measure Summary'!W8</f>
        <v>0.00%-Goal Not Met</v>
      </c>
    </row>
    <row r="10" spans="1:2" x14ac:dyDescent="0.2">
      <c r="A10" s="5" t="s">
        <v>194</v>
      </c>
      <c r="B10" s="103" t="str">
        <f>'MH Measure Summary'!W9</f>
        <v>15.84%-Goal Not Met</v>
      </c>
    </row>
    <row r="11" spans="1:2" x14ac:dyDescent="0.2">
      <c r="A11" s="5" t="s">
        <v>118</v>
      </c>
      <c r="B11" s="102">
        <f>'MH Measure Summary'!W10</f>
        <v>0.78857142857142859</v>
      </c>
    </row>
    <row r="12" spans="1:2" x14ac:dyDescent="0.2">
      <c r="A12" s="5" t="s">
        <v>119</v>
      </c>
      <c r="B12" s="102">
        <f>'MH Measure Summary'!W11</f>
        <v>0.91618497109826591</v>
      </c>
    </row>
    <row r="13" spans="1:2" x14ac:dyDescent="0.2">
      <c r="A13" s="5" t="s">
        <v>120</v>
      </c>
      <c r="B13" s="103" t="str">
        <f>'MH Measure Summary'!W12</f>
        <v>43.48%-Goal Not Met</v>
      </c>
    </row>
    <row r="14" spans="1:2" x14ac:dyDescent="0.2">
      <c r="A14" s="5" t="s">
        <v>121</v>
      </c>
      <c r="B14" s="103" t="str">
        <f>'MH Measure Summary'!W13</f>
        <v>33.24%-Goal Not Met</v>
      </c>
    </row>
    <row r="15" spans="1:2" x14ac:dyDescent="0.2">
      <c r="A15" s="5" t="s">
        <v>122</v>
      </c>
      <c r="B15" s="102">
        <f>'MH Measure Summary'!W14</f>
        <v>0.98376623376623373</v>
      </c>
    </row>
    <row r="16" spans="1:2" x14ac:dyDescent="0.2">
      <c r="A16" s="5" t="s">
        <v>123</v>
      </c>
      <c r="B16" s="103" t="str">
        <f>'MH Measure Summary'!W15</f>
        <v>72.14%-Goal Not Met</v>
      </c>
    </row>
    <row r="17" spans="1:2" x14ac:dyDescent="0.2">
      <c r="A17" s="5" t="s">
        <v>124</v>
      </c>
      <c r="B17" s="103" t="str">
        <f>'MH Measure Summary'!W16</f>
        <v>0.00%-Goal Not Met</v>
      </c>
    </row>
    <row r="18" spans="1:2" x14ac:dyDescent="0.2">
      <c r="A18" s="5" t="s">
        <v>125</v>
      </c>
      <c r="B18" s="102">
        <f>'MH Measure Summary'!W17</f>
        <v>0.80769230769230771</v>
      </c>
    </row>
    <row r="19" spans="1:2" x14ac:dyDescent="0.2">
      <c r="A19" s="5" t="s">
        <v>126</v>
      </c>
      <c r="B19" s="103" t="str">
        <f>'MH Measure Summary'!W18</f>
        <v>58.05%-Goal Not Met</v>
      </c>
    </row>
    <row r="20" spans="1:2" x14ac:dyDescent="0.2">
      <c r="A20" s="5" t="s">
        <v>127</v>
      </c>
      <c r="B20" s="102">
        <f>'MH Measure Summary'!W19</f>
        <v>0.83690987124463523</v>
      </c>
    </row>
    <row r="21" spans="1:2" x14ac:dyDescent="0.2">
      <c r="A21" s="5" t="s">
        <v>128</v>
      </c>
      <c r="B21" s="103" t="str">
        <f>'MH Measure Summary'!W20</f>
        <v>69.08%-Goal Not Met</v>
      </c>
    </row>
    <row r="22" spans="1:2" x14ac:dyDescent="0.2">
      <c r="A22" s="5" t="s">
        <v>129</v>
      </c>
      <c r="B22" s="103" t="str">
        <f>'MH Measure Summary'!W21</f>
        <v>67.24%-Goal Not Met</v>
      </c>
    </row>
    <row r="23" spans="1:2" x14ac:dyDescent="0.2">
      <c r="A23" s="5" t="s">
        <v>130</v>
      </c>
      <c r="B23" s="102">
        <f>'MH Measure Summary'!W22</f>
        <v>0.875</v>
      </c>
    </row>
    <row r="24" spans="1:2" x14ac:dyDescent="0.2">
      <c r="A24" s="5" t="s">
        <v>131</v>
      </c>
      <c r="B24" s="102">
        <f>'MH Measure Summary'!W23</f>
        <v>0.76190476190476186</v>
      </c>
    </row>
    <row r="25" spans="1:2" x14ac:dyDescent="0.2">
      <c r="A25" s="5" t="s">
        <v>132</v>
      </c>
      <c r="B25" s="103" t="str">
        <f>'MH Measure Summary'!W24</f>
        <v>62.32%-Goal Not Met</v>
      </c>
    </row>
    <row r="26" spans="1:2" x14ac:dyDescent="0.2">
      <c r="A26" s="5" t="s">
        <v>133</v>
      </c>
      <c r="B26" s="103">
        <f>'MH Measure Summary'!W25</f>
        <v>1</v>
      </c>
    </row>
    <row r="27" spans="1:2" x14ac:dyDescent="0.2">
      <c r="A27" s="5" t="s">
        <v>134</v>
      </c>
      <c r="B27" s="103" t="str">
        <f>'MH Measure Summary'!W26</f>
        <v>39.49%-Goal Not Met</v>
      </c>
    </row>
    <row r="28" spans="1:2" x14ac:dyDescent="0.2">
      <c r="A28" s="5" t="s">
        <v>135</v>
      </c>
      <c r="B28" s="102">
        <f>'MH Measure Summary'!W27</f>
        <v>0.98501872659176026</v>
      </c>
    </row>
    <row r="29" spans="1:2" x14ac:dyDescent="0.2">
      <c r="A29" s="5" t="s">
        <v>136</v>
      </c>
      <c r="B29" s="102">
        <f>'MH Measure Summary'!W28</f>
        <v>0.92913385826771655</v>
      </c>
    </row>
    <row r="30" spans="1:2" x14ac:dyDescent="0.2">
      <c r="A30" s="5" t="s">
        <v>137</v>
      </c>
      <c r="B30" s="102">
        <f>'MH Measure Summary'!W29</f>
        <v>0.75707547169811318</v>
      </c>
    </row>
    <row r="31" spans="1:2" x14ac:dyDescent="0.2">
      <c r="A31" s="5" t="s">
        <v>138</v>
      </c>
      <c r="B31" s="103" t="str">
        <f>'MH Measure Summary'!W30</f>
        <v>52.30%-Goal Not Met</v>
      </c>
    </row>
    <row r="32" spans="1:2" x14ac:dyDescent="0.2">
      <c r="A32" s="5" t="s">
        <v>195</v>
      </c>
      <c r="B32" s="102">
        <f>'MH Measure Summary'!W31</f>
        <v>0.82926829268292679</v>
      </c>
    </row>
    <row r="33" spans="1:2" x14ac:dyDescent="0.2">
      <c r="A33" s="5" t="s">
        <v>139</v>
      </c>
      <c r="B33" s="103" t="str">
        <f>'MH Measure Summary'!W32</f>
        <v>49.59%-Goal Not Met</v>
      </c>
    </row>
    <row r="34" spans="1:2" x14ac:dyDescent="0.2">
      <c r="A34" s="5" t="s">
        <v>175</v>
      </c>
      <c r="B34" s="103" t="str">
        <f>'MH Measure Summary'!W33</f>
        <v>57.14%-Goal Not Met</v>
      </c>
    </row>
    <row r="35" spans="1:2" x14ac:dyDescent="0.2">
      <c r="A35" s="5" t="s">
        <v>140</v>
      </c>
      <c r="B35" s="103" t="str">
        <f>'MH Measure Summary'!W34</f>
        <v>66.67%-Goal Not Met</v>
      </c>
    </row>
    <row r="36" spans="1:2" x14ac:dyDescent="0.2">
      <c r="A36" s="5" t="s">
        <v>141</v>
      </c>
      <c r="B36" s="103" t="str">
        <f>'MH Measure Summary'!W35</f>
        <v>5.31%-Goal Not Met</v>
      </c>
    </row>
    <row r="37" spans="1:2" x14ac:dyDescent="0.2">
      <c r="A37" s="5" t="s">
        <v>142</v>
      </c>
      <c r="B37" s="103" t="str">
        <f>'MH Measure Summary'!W36</f>
        <v>43.59%-Goal Not Met</v>
      </c>
    </row>
    <row r="38" spans="1:2" x14ac:dyDescent="0.2">
      <c r="A38" s="5" t="s">
        <v>143</v>
      </c>
      <c r="B38" s="103" t="str">
        <f>'MH Measure Summary'!W37</f>
        <v>56.10%-Goal Not Met</v>
      </c>
    </row>
    <row r="39" spans="1:2" x14ac:dyDescent="0.2">
      <c r="A39" s="5" t="s">
        <v>144</v>
      </c>
      <c r="B39" s="102">
        <f>'MH Measure Summary'!W38</f>
        <v>0.90384615384615385</v>
      </c>
    </row>
    <row r="40" spans="1:2" x14ac:dyDescent="0.2">
      <c r="A40" s="5" t="s">
        <v>145</v>
      </c>
      <c r="B40" s="103" t="str">
        <f>'MH Measure Summary'!W39</f>
        <v>0.00%-Goal Not Met</v>
      </c>
    </row>
    <row r="41" spans="1:2" x14ac:dyDescent="0.2">
      <c r="A41" s="5" t="s">
        <v>146</v>
      </c>
      <c r="B41" s="102">
        <f>'MH Measure Summary'!W40</f>
        <v>0.83750000000000002</v>
      </c>
    </row>
  </sheetData>
  <mergeCells count="1">
    <mergeCell ref="A1:B1"/>
  </mergeCells>
  <pageMargins left="0.78431372549019618" right="0.78431372549019618" top="0.98039215686274517" bottom="0.98039215686274517" header="0.50980392156862753" footer="0.50980392156862753"/>
  <pageSetup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sheetPr>
  <dimension ref="A1:B41"/>
  <sheetViews>
    <sheetView workbookViewId="0">
      <selection sqref="A1:B1"/>
    </sheetView>
  </sheetViews>
  <sheetFormatPr defaultRowHeight="12.75" x14ac:dyDescent="0.2"/>
  <cols>
    <col min="1" max="1" width="77.28515625" customWidth="1"/>
    <col min="2" max="2" width="14.7109375" bestFit="1" customWidth="1"/>
  </cols>
  <sheetData>
    <row r="1" spans="1:2" ht="15.75" customHeight="1" x14ac:dyDescent="0.2">
      <c r="A1" s="159" t="s">
        <v>169</v>
      </c>
      <c r="B1" s="160"/>
    </row>
    <row r="2" spans="1:2" x14ac:dyDescent="0.2">
      <c r="A2" s="66" t="s">
        <v>0</v>
      </c>
      <c r="B2" s="66" t="s">
        <v>303</v>
      </c>
    </row>
    <row r="3" spans="1:2" x14ac:dyDescent="0.2">
      <c r="A3" s="5" t="s">
        <v>111</v>
      </c>
      <c r="B3" s="103" t="str">
        <f>'MH Measure Summary'!X2</f>
        <v>0%-Goal Not Met</v>
      </c>
    </row>
    <row r="4" spans="1:2" x14ac:dyDescent="0.2">
      <c r="A4" s="5" t="s">
        <v>112</v>
      </c>
      <c r="B4" s="102"/>
    </row>
    <row r="5" spans="1:2" x14ac:dyDescent="0.2">
      <c r="A5" s="5" t="s">
        <v>113</v>
      </c>
      <c r="B5" s="102">
        <f>'MH Measure Summary'!X4</f>
        <v>0.91228070175438603</v>
      </c>
    </row>
    <row r="6" spans="1:2" x14ac:dyDescent="0.2">
      <c r="A6" s="5" t="s">
        <v>114</v>
      </c>
      <c r="B6" s="103" t="str">
        <f>'MH Measure Summary'!X5</f>
        <v>0%-Goal Not Met</v>
      </c>
    </row>
    <row r="7" spans="1:2" x14ac:dyDescent="0.2">
      <c r="A7" s="5" t="s">
        <v>115</v>
      </c>
      <c r="B7" s="103" t="str">
        <f>'MH Measure Summary'!X6</f>
        <v>0%-Goal Not Met</v>
      </c>
    </row>
    <row r="8" spans="1:2" x14ac:dyDescent="0.2">
      <c r="A8" s="5" t="s">
        <v>116</v>
      </c>
      <c r="B8" s="103" t="str">
        <f>'MH Measure Summary'!X7</f>
        <v>0%-Goal Not Met</v>
      </c>
    </row>
    <row r="9" spans="1:2" x14ac:dyDescent="0.2">
      <c r="A9" s="5" t="s">
        <v>117</v>
      </c>
      <c r="B9" s="103" t="str">
        <f>'MH Measure Summary'!X8</f>
        <v>0%-Goal Not Met</v>
      </c>
    </row>
    <row r="10" spans="1:2" x14ac:dyDescent="0.2">
      <c r="A10" s="5" t="s">
        <v>194</v>
      </c>
      <c r="B10" s="103" t="str">
        <f>'MH Measure Summary'!X9</f>
        <v>0%-Goal Not Met</v>
      </c>
    </row>
    <row r="11" spans="1:2" x14ac:dyDescent="0.2">
      <c r="A11" s="5" t="s">
        <v>118</v>
      </c>
      <c r="B11" s="102">
        <f>'MH Measure Summary'!X10</f>
        <v>1</v>
      </c>
    </row>
    <row r="12" spans="1:2" x14ac:dyDescent="0.2">
      <c r="A12" s="5" t="s">
        <v>119</v>
      </c>
      <c r="B12" s="102">
        <f>'MH Measure Summary'!X11</f>
        <v>0.86666666666666703</v>
      </c>
    </row>
    <row r="13" spans="1:2" x14ac:dyDescent="0.2">
      <c r="A13" s="5" t="s">
        <v>120</v>
      </c>
      <c r="B13" s="103" t="str">
        <f>'MH Measure Summary'!X12</f>
        <v>0%-Goal Not Met</v>
      </c>
    </row>
    <row r="14" spans="1:2" x14ac:dyDescent="0.2">
      <c r="A14" s="5" t="s">
        <v>121</v>
      </c>
      <c r="B14" s="103" t="str">
        <f>'MH Measure Summary'!X13</f>
        <v>46%-Goal Not Met</v>
      </c>
    </row>
    <row r="15" spans="1:2" x14ac:dyDescent="0.2">
      <c r="A15" s="5" t="s">
        <v>122</v>
      </c>
      <c r="B15" s="102">
        <f>'MH Measure Summary'!X14</f>
        <v>1</v>
      </c>
    </row>
    <row r="16" spans="1:2" x14ac:dyDescent="0.2">
      <c r="A16" s="5" t="s">
        <v>123</v>
      </c>
      <c r="B16" s="103" t="str">
        <f>'MH Measure Summary'!X15</f>
        <v>0%-Goal Not Met</v>
      </c>
    </row>
    <row r="17" spans="1:2" x14ac:dyDescent="0.2">
      <c r="A17" s="5" t="s">
        <v>124</v>
      </c>
      <c r="B17" s="103" t="str">
        <f>'MH Measure Summary'!X16</f>
        <v>0%-Goal Not Met</v>
      </c>
    </row>
    <row r="18" spans="1:2" x14ac:dyDescent="0.2">
      <c r="A18" s="5" t="s">
        <v>125</v>
      </c>
      <c r="B18" s="102">
        <f>'MH Measure Summary'!X17</f>
        <v>0.82352941176470595</v>
      </c>
    </row>
    <row r="19" spans="1:2" x14ac:dyDescent="0.2">
      <c r="A19" s="5" t="s">
        <v>126</v>
      </c>
      <c r="B19" s="103" t="str">
        <f>'MH Measure Summary'!X18</f>
        <v>55%-Goal Not Met</v>
      </c>
    </row>
    <row r="20" spans="1:2" x14ac:dyDescent="0.2">
      <c r="A20" s="5" t="s">
        <v>127</v>
      </c>
      <c r="B20" s="103" t="str">
        <f>'MH Measure Summary'!X19</f>
        <v>0%-Goal Not Met</v>
      </c>
    </row>
    <row r="21" spans="1:2" x14ac:dyDescent="0.2">
      <c r="A21" s="5" t="s">
        <v>128</v>
      </c>
      <c r="B21" s="103" t="str">
        <f>'MH Measure Summary'!X20</f>
        <v>40%-Goal Not Met</v>
      </c>
    </row>
    <row r="22" spans="1:2" x14ac:dyDescent="0.2">
      <c r="A22" s="5" t="s">
        <v>129</v>
      </c>
      <c r="B22" s="103" t="str">
        <f>'MH Measure Summary'!X21</f>
        <v>50%-Goal Not Met</v>
      </c>
    </row>
    <row r="23" spans="1:2" x14ac:dyDescent="0.2">
      <c r="A23" s="5" t="s">
        <v>130</v>
      </c>
      <c r="B23" s="102">
        <f>'MH Measure Summary'!X22</f>
        <v>0.72</v>
      </c>
    </row>
    <row r="24" spans="1:2" x14ac:dyDescent="0.2">
      <c r="A24" s="5" t="s">
        <v>131</v>
      </c>
      <c r="B24" s="102">
        <f>'MH Measure Summary'!X23</f>
        <v>0.86666666666666703</v>
      </c>
    </row>
    <row r="25" spans="1:2" x14ac:dyDescent="0.2">
      <c r="A25" s="5" t="s">
        <v>132</v>
      </c>
      <c r="B25" s="103" t="str">
        <f>'MH Measure Summary'!X24</f>
        <v>56%-Goal Not Met</v>
      </c>
    </row>
    <row r="26" spans="1:2" x14ac:dyDescent="0.2">
      <c r="A26" s="5" t="s">
        <v>133</v>
      </c>
      <c r="B26" s="103" t="str">
        <f>'MH Measure Summary'!X25</f>
        <v>0%-Goal Not Met</v>
      </c>
    </row>
    <row r="27" spans="1:2" x14ac:dyDescent="0.2">
      <c r="A27" s="5" t="s">
        <v>134</v>
      </c>
      <c r="B27" s="103" t="str">
        <f>'MH Measure Summary'!X26</f>
        <v>0%-Goal Not Met</v>
      </c>
    </row>
    <row r="28" spans="1:2" x14ac:dyDescent="0.2">
      <c r="A28" s="5" t="s">
        <v>135</v>
      </c>
      <c r="B28" s="102">
        <f>'MH Measure Summary'!X27</f>
        <v>1</v>
      </c>
    </row>
    <row r="29" spans="1:2" x14ac:dyDescent="0.2">
      <c r="A29" s="5" t="s">
        <v>136</v>
      </c>
      <c r="B29" s="102">
        <f>'MH Measure Summary'!X28</f>
        <v>0.94444444444444398</v>
      </c>
    </row>
    <row r="30" spans="1:2" x14ac:dyDescent="0.2">
      <c r="A30" s="5" t="s">
        <v>137</v>
      </c>
      <c r="B30" s="102">
        <f>'MH Measure Summary'!X29</f>
        <v>1</v>
      </c>
    </row>
    <row r="31" spans="1:2" x14ac:dyDescent="0.2">
      <c r="A31" s="5" t="s">
        <v>138</v>
      </c>
      <c r="B31" s="103" t="str">
        <f>'MH Measure Summary'!X30</f>
        <v>0%-Goal Not Met</v>
      </c>
    </row>
    <row r="32" spans="1:2" x14ac:dyDescent="0.2">
      <c r="A32" s="5" t="s">
        <v>195</v>
      </c>
      <c r="B32" s="102">
        <f>'MH Measure Summary'!X31</f>
        <v>0.90909090909090895</v>
      </c>
    </row>
    <row r="33" spans="1:2" x14ac:dyDescent="0.2">
      <c r="A33" s="5" t="s">
        <v>139</v>
      </c>
      <c r="B33" s="102">
        <f>'MH Measure Summary'!X32</f>
        <v>0.83870967741935498</v>
      </c>
    </row>
    <row r="34" spans="1:2" x14ac:dyDescent="0.2">
      <c r="A34" s="5" t="s">
        <v>175</v>
      </c>
      <c r="B34" s="102">
        <f>'MH Measure Summary'!X33</f>
        <v>0.83333333333333304</v>
      </c>
    </row>
    <row r="35" spans="1:2" x14ac:dyDescent="0.2">
      <c r="A35" s="5" t="s">
        <v>140</v>
      </c>
      <c r="B35" s="103" t="str">
        <f>'MH Measure Summary'!X34</f>
        <v>0%-Goal Not Met</v>
      </c>
    </row>
    <row r="36" spans="1:2" x14ac:dyDescent="0.2">
      <c r="A36" s="5" t="s">
        <v>141</v>
      </c>
      <c r="B36" s="102">
        <f>'MH Measure Summary'!X35</f>
        <v>1</v>
      </c>
    </row>
    <row r="37" spans="1:2" x14ac:dyDescent="0.2">
      <c r="A37" s="5" t="s">
        <v>142</v>
      </c>
      <c r="B37" s="102">
        <f>'MH Measure Summary'!X36</f>
        <v>0.96153846153846201</v>
      </c>
    </row>
    <row r="38" spans="1:2" x14ac:dyDescent="0.2">
      <c r="A38" s="5" t="s">
        <v>143</v>
      </c>
      <c r="B38" s="103" t="str">
        <f>'MH Measure Summary'!X37</f>
        <v>9%-Goal Not Met</v>
      </c>
    </row>
    <row r="39" spans="1:2" x14ac:dyDescent="0.2">
      <c r="A39" s="5" t="s">
        <v>144</v>
      </c>
      <c r="B39" s="103" t="str">
        <f>'MH Measure Summary'!X38</f>
        <v>0%-Goal Not Met</v>
      </c>
    </row>
    <row r="40" spans="1:2" x14ac:dyDescent="0.2">
      <c r="A40" s="5" t="s">
        <v>145</v>
      </c>
      <c r="B40" s="103" t="str">
        <f>'MH Measure Summary'!X39</f>
        <v>0%-Goal Not Met</v>
      </c>
    </row>
    <row r="41" spans="1:2" x14ac:dyDescent="0.2">
      <c r="A41" s="5" t="s">
        <v>146</v>
      </c>
      <c r="B41" s="102">
        <f>'MH Measure Summary'!X40</f>
        <v>1</v>
      </c>
    </row>
  </sheetData>
  <mergeCells count="1">
    <mergeCell ref="A1:B1"/>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B050"/>
  </sheetPr>
  <dimension ref="A1:B41"/>
  <sheetViews>
    <sheetView workbookViewId="0">
      <selection sqref="A1:B1"/>
    </sheetView>
  </sheetViews>
  <sheetFormatPr defaultRowHeight="12.75" x14ac:dyDescent="0.2"/>
  <cols>
    <col min="1" max="1" width="49.42578125" bestFit="1" customWidth="1"/>
    <col min="2" max="2" width="16" bestFit="1" customWidth="1"/>
  </cols>
  <sheetData>
    <row r="1" spans="1:2" ht="15.75" x14ac:dyDescent="0.2">
      <c r="A1" s="159" t="s">
        <v>3</v>
      </c>
      <c r="B1" s="160"/>
    </row>
    <row r="2" spans="1:2" x14ac:dyDescent="0.2">
      <c r="A2" s="66" t="s">
        <v>0</v>
      </c>
      <c r="B2" s="66" t="s">
        <v>303</v>
      </c>
    </row>
    <row r="3" spans="1:2" x14ac:dyDescent="0.2">
      <c r="A3" s="5" t="s">
        <v>111</v>
      </c>
      <c r="B3" s="101">
        <f>'MH Measure Summary'!Y2</f>
        <v>0.28527607361963198</v>
      </c>
    </row>
    <row r="4" spans="1:2" x14ac:dyDescent="0.2">
      <c r="A4" s="5" t="s">
        <v>112</v>
      </c>
      <c r="B4" s="101">
        <f>'MH Measure Summary'!Y3</f>
        <v>0.25938566552900999</v>
      </c>
    </row>
    <row r="5" spans="1:2" x14ac:dyDescent="0.2">
      <c r="A5" s="5" t="s">
        <v>113</v>
      </c>
      <c r="B5" s="104" t="str">
        <f>'MH Measure Summary'!Y4</f>
        <v>21.4%-Goal Not Met</v>
      </c>
    </row>
    <row r="6" spans="1:2" x14ac:dyDescent="0.2">
      <c r="A6" s="5" t="s">
        <v>114</v>
      </c>
      <c r="B6" s="104" t="str">
        <f>'MH Measure Summary'!Y5</f>
        <v>22.7%-Goal Not Met</v>
      </c>
    </row>
    <row r="7" spans="1:2" x14ac:dyDescent="0.2">
      <c r="A7" s="5" t="s">
        <v>115</v>
      </c>
      <c r="B7" s="101">
        <f>'MH Measure Summary'!Y6</f>
        <v>0.26010101010101</v>
      </c>
    </row>
    <row r="8" spans="1:2" x14ac:dyDescent="0.2">
      <c r="A8" s="5" t="s">
        <v>116</v>
      </c>
      <c r="B8" s="101">
        <f>'MH Measure Summary'!Y7</f>
        <v>0.253488372093023</v>
      </c>
    </row>
    <row r="9" spans="1:2" x14ac:dyDescent="0.2">
      <c r="A9" s="5" t="s">
        <v>117</v>
      </c>
      <c r="B9" s="104" t="str">
        <f>'MH Measure Summary'!Y8</f>
        <v>19.6%-Goal Not Met</v>
      </c>
    </row>
    <row r="10" spans="1:2" x14ac:dyDescent="0.2">
      <c r="A10" s="5" t="s">
        <v>194</v>
      </c>
      <c r="B10" s="104" t="str">
        <f>'MH Measure Summary'!Y9</f>
        <v>19.0%-Goal Not Met</v>
      </c>
    </row>
    <row r="11" spans="1:2" x14ac:dyDescent="0.2">
      <c r="A11" s="5" t="s">
        <v>118</v>
      </c>
      <c r="B11" s="104" t="str">
        <f>'MH Measure Summary'!Y10</f>
        <v>19.1%-Goal Not Met</v>
      </c>
    </row>
    <row r="12" spans="1:2" x14ac:dyDescent="0.2">
      <c r="A12" s="5" t="s">
        <v>119</v>
      </c>
      <c r="B12" s="104" t="str">
        <f>'MH Measure Summary'!Y11</f>
        <v>15.1%-Goal Not Met</v>
      </c>
    </row>
    <row r="13" spans="1:2" x14ac:dyDescent="0.2">
      <c r="A13" s="5" t="s">
        <v>120</v>
      </c>
      <c r="B13" s="104" t="str">
        <f>'MH Measure Summary'!Y12</f>
        <v>8.7%-Goal Not Met</v>
      </c>
    </row>
    <row r="14" spans="1:2" x14ac:dyDescent="0.2">
      <c r="A14" s="5" t="s">
        <v>121</v>
      </c>
      <c r="B14" s="101">
        <f>'MH Measure Summary'!Y13</f>
        <v>0.28906609415733803</v>
      </c>
    </row>
    <row r="15" spans="1:2" x14ac:dyDescent="0.2">
      <c r="A15" s="5" t="s">
        <v>122</v>
      </c>
      <c r="B15" s="104" t="str">
        <f>'MH Measure Summary'!Y14</f>
        <v>21.2%-Goal Not Met</v>
      </c>
    </row>
    <row r="16" spans="1:2" x14ac:dyDescent="0.2">
      <c r="A16" s="5" t="s">
        <v>123</v>
      </c>
      <c r="B16" s="104" t="str">
        <f>'MH Measure Summary'!Y15</f>
        <v>15.2%-Goal Not Met</v>
      </c>
    </row>
    <row r="17" spans="1:2" x14ac:dyDescent="0.2">
      <c r="A17" s="5" t="s">
        <v>124</v>
      </c>
      <c r="B17" s="104" t="str">
        <f>'MH Measure Summary'!Y16</f>
        <v>16.0%-Goal Not Met</v>
      </c>
    </row>
    <row r="18" spans="1:2" x14ac:dyDescent="0.2">
      <c r="A18" s="5" t="s">
        <v>125</v>
      </c>
      <c r="B18" s="101">
        <f>'MH Measure Summary'!Y17</f>
        <v>0.27126805778491198</v>
      </c>
    </row>
    <row r="19" spans="1:2" x14ac:dyDescent="0.2">
      <c r="A19" s="5" t="s">
        <v>126</v>
      </c>
      <c r="B19" s="101">
        <f>'MH Measure Summary'!Y18</f>
        <v>0.39710610932475898</v>
      </c>
    </row>
    <row r="20" spans="1:2" x14ac:dyDescent="0.2">
      <c r="A20" s="5" t="s">
        <v>127</v>
      </c>
      <c r="B20" s="101">
        <f>'MH Measure Summary'!Y19</f>
        <v>0.34986595174262702</v>
      </c>
    </row>
    <row r="21" spans="1:2" x14ac:dyDescent="0.2">
      <c r="A21" s="5" t="s">
        <v>128</v>
      </c>
      <c r="B21" s="101">
        <f>'MH Measure Summary'!Y20</f>
        <v>0.53312788906009301</v>
      </c>
    </row>
    <row r="22" spans="1:2" x14ac:dyDescent="0.2">
      <c r="A22" s="5" t="s">
        <v>129</v>
      </c>
      <c r="B22" s="101">
        <f>'MH Measure Summary'!Y21</f>
        <v>0.252356020942408</v>
      </c>
    </row>
    <row r="23" spans="1:2" x14ac:dyDescent="0.2">
      <c r="A23" s="5" t="s">
        <v>130</v>
      </c>
      <c r="B23" s="101">
        <f>'MH Measure Summary'!Y22</f>
        <v>0.25230769230769201</v>
      </c>
    </row>
    <row r="24" spans="1:2" x14ac:dyDescent="0.2">
      <c r="A24" s="5" t="s">
        <v>131</v>
      </c>
      <c r="B24" s="104" t="str">
        <f>'MH Measure Summary'!Y23</f>
        <v>19.7%-Goal Not Met</v>
      </c>
    </row>
    <row r="25" spans="1:2" x14ac:dyDescent="0.2">
      <c r="A25" s="5" t="s">
        <v>132</v>
      </c>
      <c r="B25" s="104" t="str">
        <f>'MH Measure Summary'!Y24</f>
        <v>20.9%-Goal Not Met</v>
      </c>
    </row>
    <row r="26" spans="1:2" x14ac:dyDescent="0.2">
      <c r="A26" s="5" t="s">
        <v>133</v>
      </c>
      <c r="B26" s="101">
        <f>'MH Measure Summary'!Y25</f>
        <v>0.26337280522662299</v>
      </c>
    </row>
    <row r="27" spans="1:2" x14ac:dyDescent="0.2">
      <c r="A27" s="5" t="s">
        <v>134</v>
      </c>
      <c r="B27" s="104" t="str">
        <f>'MH Measure Summary'!Y26</f>
        <v>21.9%-Goal Not Met</v>
      </c>
    </row>
    <row r="28" spans="1:2" x14ac:dyDescent="0.2">
      <c r="A28" s="5" t="s">
        <v>135</v>
      </c>
      <c r="B28" s="104" t="str">
        <f>'MH Measure Summary'!Y27</f>
        <v>11.5%-Goal Not Met</v>
      </c>
    </row>
    <row r="29" spans="1:2" x14ac:dyDescent="0.2">
      <c r="A29" s="5" t="s">
        <v>136</v>
      </c>
      <c r="B29" s="101">
        <f>'MH Measure Summary'!Y28</f>
        <v>0.33438985736925497</v>
      </c>
    </row>
    <row r="30" spans="1:2" x14ac:dyDescent="0.2">
      <c r="A30" s="5" t="s">
        <v>137</v>
      </c>
      <c r="B30" s="104" t="str">
        <f>'MH Measure Summary'!Y29</f>
        <v>21.9%-Goal Not Met</v>
      </c>
    </row>
    <row r="31" spans="1:2" x14ac:dyDescent="0.2">
      <c r="A31" s="5" t="s">
        <v>138</v>
      </c>
      <c r="B31" s="101">
        <f>'MH Measure Summary'!Y30</f>
        <v>0.29950186799501899</v>
      </c>
    </row>
    <row r="32" spans="1:2" x14ac:dyDescent="0.2">
      <c r="A32" s="5" t="s">
        <v>195</v>
      </c>
      <c r="B32" s="101">
        <f>'MH Measure Summary'!Y31</f>
        <v>0.26118067978533099</v>
      </c>
    </row>
    <row r="33" spans="1:2" x14ac:dyDescent="0.2">
      <c r="A33" s="5" t="s">
        <v>139</v>
      </c>
      <c r="B33" s="104" t="str">
        <f>'MH Measure Summary'!Y32</f>
        <v>22.0%-Goal Not Met</v>
      </c>
    </row>
    <row r="34" spans="1:2" x14ac:dyDescent="0.2">
      <c r="A34" s="5" t="s">
        <v>175</v>
      </c>
      <c r="B34" s="101">
        <f>'MH Measure Summary'!Y33</f>
        <v>0.32987012987012998</v>
      </c>
    </row>
    <row r="35" spans="1:2" x14ac:dyDescent="0.2">
      <c r="A35" s="5" t="s">
        <v>140</v>
      </c>
      <c r="B35" s="104" t="str">
        <f>'MH Measure Summary'!Y34</f>
        <v>20.2%-Goal Not Met</v>
      </c>
    </row>
    <row r="36" spans="1:2" x14ac:dyDescent="0.2">
      <c r="A36" s="5" t="s">
        <v>141</v>
      </c>
      <c r="B36" s="101">
        <f>'MH Measure Summary'!Y35</f>
        <v>0.30383386581469701</v>
      </c>
    </row>
    <row r="37" spans="1:2" x14ac:dyDescent="0.2">
      <c r="A37" s="5" t="s">
        <v>142</v>
      </c>
      <c r="B37" s="104" t="str">
        <f>'MH Measure Summary'!Y36</f>
        <v>14.8%-Goal Not Met</v>
      </c>
    </row>
    <row r="38" spans="1:2" x14ac:dyDescent="0.2">
      <c r="A38" s="5" t="s">
        <v>143</v>
      </c>
      <c r="B38" s="101">
        <f>'MH Measure Summary'!Y37</f>
        <v>0.29715762273901802</v>
      </c>
    </row>
    <row r="39" spans="1:2" x14ac:dyDescent="0.2">
      <c r="A39" s="5" t="s">
        <v>144</v>
      </c>
      <c r="B39" s="101">
        <f>'MH Measure Summary'!Y38</f>
        <v>0.42231075697211201</v>
      </c>
    </row>
    <row r="40" spans="1:2" x14ac:dyDescent="0.2">
      <c r="A40" s="5" t="s">
        <v>145</v>
      </c>
      <c r="B40" s="101">
        <f>'MH Measure Summary'!Y39</f>
        <v>0.38467492260061897</v>
      </c>
    </row>
    <row r="41" spans="1:2" x14ac:dyDescent="0.2">
      <c r="A41" s="5" t="s">
        <v>146</v>
      </c>
      <c r="B41" s="101">
        <f>'MH Measure Summary'!Y40</f>
        <v>0.32580424366872002</v>
      </c>
    </row>
  </sheetData>
  <mergeCells count="1">
    <mergeCell ref="A1:B1"/>
  </mergeCells>
  <pageMargins left="0.78431372549019618" right="0.78431372549019618" top="0.98039215686274517" bottom="0.98039215686274517" header="0.50980392156862753" footer="0.50980392156862753"/>
  <pageSetup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B050"/>
  </sheetPr>
  <dimension ref="A1:C41"/>
  <sheetViews>
    <sheetView workbookViewId="0">
      <selection sqref="A1:B1"/>
    </sheetView>
  </sheetViews>
  <sheetFormatPr defaultRowHeight="12.75" x14ac:dyDescent="0.2"/>
  <cols>
    <col min="1" max="1" width="49.42578125" bestFit="1" customWidth="1"/>
    <col min="2" max="2" width="16" bestFit="1" customWidth="1"/>
  </cols>
  <sheetData>
    <row r="1" spans="1:3" ht="15.75" x14ac:dyDescent="0.2">
      <c r="A1" s="159" t="s">
        <v>4</v>
      </c>
      <c r="B1" s="160"/>
    </row>
    <row r="2" spans="1:3" x14ac:dyDescent="0.2">
      <c r="A2" s="66" t="s">
        <v>0</v>
      </c>
      <c r="B2" s="66" t="s">
        <v>303</v>
      </c>
    </row>
    <row r="3" spans="1:3" x14ac:dyDescent="0.2">
      <c r="A3" s="5" t="s">
        <v>111</v>
      </c>
      <c r="B3" s="102">
        <f>'MH Measure Summary'!Z2</f>
        <v>1</v>
      </c>
      <c r="C3" s="105"/>
    </row>
    <row r="4" spans="1:3" x14ac:dyDescent="0.2">
      <c r="A4" s="5" t="s">
        <v>112</v>
      </c>
      <c r="B4" s="103" t="str">
        <f>'MH Measure Summary'!Z3</f>
        <v>62.8%-Goal Not Met</v>
      </c>
      <c r="C4" s="105"/>
    </row>
    <row r="5" spans="1:3" x14ac:dyDescent="0.2">
      <c r="A5" s="5" t="s">
        <v>113</v>
      </c>
      <c r="B5" s="102">
        <f>'MH Measure Summary'!Z4</f>
        <v>0.98245614035087703</v>
      </c>
      <c r="C5" s="105"/>
    </row>
    <row r="6" spans="1:3" x14ac:dyDescent="0.2">
      <c r="A6" s="5" t="s">
        <v>114</v>
      </c>
      <c r="B6" s="102">
        <f>'MH Measure Summary'!Z5</f>
        <v>0.96666666666666701</v>
      </c>
      <c r="C6" s="105"/>
    </row>
    <row r="7" spans="1:3" x14ac:dyDescent="0.2">
      <c r="A7" s="5" t="s">
        <v>115</v>
      </c>
      <c r="B7" s="102">
        <f>'MH Measure Summary'!Z6</f>
        <v>1</v>
      </c>
      <c r="C7" s="105"/>
    </row>
    <row r="8" spans="1:3" x14ac:dyDescent="0.2">
      <c r="A8" s="5" t="s">
        <v>116</v>
      </c>
      <c r="B8" s="102">
        <f>'MH Measure Summary'!Z7</f>
        <v>1</v>
      </c>
      <c r="C8" s="105"/>
    </row>
    <row r="9" spans="1:3" x14ac:dyDescent="0.2">
      <c r="A9" s="5" t="s">
        <v>117</v>
      </c>
      <c r="B9" s="102"/>
      <c r="C9" s="106"/>
    </row>
    <row r="10" spans="1:3" x14ac:dyDescent="0.2">
      <c r="A10" s="5" t="s">
        <v>194</v>
      </c>
      <c r="B10" s="102"/>
      <c r="C10" s="106"/>
    </row>
    <row r="11" spans="1:3" x14ac:dyDescent="0.2">
      <c r="A11" s="5" t="s">
        <v>118</v>
      </c>
      <c r="B11" s="102">
        <f>'MH Measure Summary'!Z10</f>
        <v>0.98540145985401495</v>
      </c>
      <c r="C11" s="105"/>
    </row>
    <row r="12" spans="1:3" x14ac:dyDescent="0.2">
      <c r="A12" s="5" t="s">
        <v>119</v>
      </c>
      <c r="B12" s="102">
        <f>'MH Measure Summary'!Z11</f>
        <v>0.97058823529411797</v>
      </c>
      <c r="C12" s="105"/>
    </row>
    <row r="13" spans="1:3" x14ac:dyDescent="0.2">
      <c r="A13" s="5" t="s">
        <v>120</v>
      </c>
      <c r="B13" s="102"/>
      <c r="C13" s="106"/>
    </row>
    <row r="14" spans="1:3" x14ac:dyDescent="0.2">
      <c r="A14" s="5" t="s">
        <v>121</v>
      </c>
      <c r="B14" s="102">
        <f>'MH Measure Summary'!Z13</f>
        <v>1</v>
      </c>
      <c r="C14" s="105"/>
    </row>
    <row r="15" spans="1:3" x14ac:dyDescent="0.2">
      <c r="A15" s="5" t="s">
        <v>122</v>
      </c>
      <c r="B15" s="102">
        <f>'MH Measure Summary'!Z14</f>
        <v>1</v>
      </c>
      <c r="C15" s="105"/>
    </row>
    <row r="16" spans="1:3" x14ac:dyDescent="0.2">
      <c r="A16" s="5" t="s">
        <v>123</v>
      </c>
      <c r="B16" s="102">
        <f>'MH Measure Summary'!Z15</f>
        <v>1</v>
      </c>
      <c r="C16" s="105"/>
    </row>
    <row r="17" spans="1:3" x14ac:dyDescent="0.2">
      <c r="A17" s="5" t="s">
        <v>124</v>
      </c>
      <c r="B17" s="103" t="str">
        <f>'MH Measure Summary'!Z16</f>
        <v>66.7%-Goal Not Met</v>
      </c>
      <c r="C17" s="106"/>
    </row>
    <row r="18" spans="1:3" x14ac:dyDescent="0.2">
      <c r="A18" s="5" t="s">
        <v>125</v>
      </c>
      <c r="B18" s="102">
        <f>'MH Measure Summary'!Z17</f>
        <v>0.97872340425531901</v>
      </c>
      <c r="C18" s="107"/>
    </row>
    <row r="19" spans="1:3" x14ac:dyDescent="0.2">
      <c r="A19" s="5" t="s">
        <v>126</v>
      </c>
      <c r="B19" s="102">
        <f>'MH Measure Summary'!Z18</f>
        <v>0.99606299212598404</v>
      </c>
      <c r="C19" s="107"/>
    </row>
    <row r="20" spans="1:3" x14ac:dyDescent="0.2">
      <c r="A20" s="5" t="s">
        <v>127</v>
      </c>
      <c r="B20" s="102">
        <f>'MH Measure Summary'!Z19</f>
        <v>1</v>
      </c>
      <c r="C20" s="107"/>
    </row>
    <row r="21" spans="1:3" x14ac:dyDescent="0.2">
      <c r="A21" s="5" t="s">
        <v>128</v>
      </c>
      <c r="B21" s="102">
        <f>'MH Measure Summary'!Z20</f>
        <v>0.96451612903225803</v>
      </c>
      <c r="C21" s="107"/>
    </row>
    <row r="22" spans="1:3" x14ac:dyDescent="0.2">
      <c r="A22" s="5" t="s">
        <v>129</v>
      </c>
      <c r="B22" s="102">
        <f>'MH Measure Summary'!Z21</f>
        <v>0.97321428571428603</v>
      </c>
      <c r="C22" s="107"/>
    </row>
    <row r="23" spans="1:3" x14ac:dyDescent="0.2">
      <c r="A23" s="5" t="s">
        <v>130</v>
      </c>
      <c r="B23" s="102">
        <f>'MH Measure Summary'!Z22</f>
        <v>0.85714285714285698</v>
      </c>
      <c r="C23" s="107"/>
    </row>
    <row r="24" spans="1:3" x14ac:dyDescent="0.2">
      <c r="A24" s="5" t="s">
        <v>131</v>
      </c>
      <c r="B24" s="102">
        <f>'MH Measure Summary'!Z23</f>
        <v>0.93010752688172005</v>
      </c>
      <c r="C24" s="107"/>
    </row>
    <row r="25" spans="1:3" x14ac:dyDescent="0.2">
      <c r="A25" s="5" t="s">
        <v>132</v>
      </c>
      <c r="B25" s="102">
        <f>'MH Measure Summary'!Z24</f>
        <v>0.95</v>
      </c>
      <c r="C25" s="107"/>
    </row>
    <row r="26" spans="1:3" x14ac:dyDescent="0.2">
      <c r="A26" s="5" t="s">
        <v>133</v>
      </c>
      <c r="B26" s="102">
        <f>'MH Measure Summary'!Z25</f>
        <v>1</v>
      </c>
      <c r="C26" s="107"/>
    </row>
    <row r="27" spans="1:3" x14ac:dyDescent="0.2">
      <c r="A27" s="5" t="s">
        <v>134</v>
      </c>
      <c r="B27" s="102">
        <f>'MH Measure Summary'!Z26</f>
        <v>0.98892988929889303</v>
      </c>
      <c r="C27" s="107"/>
    </row>
    <row r="28" spans="1:3" x14ac:dyDescent="0.2">
      <c r="A28" s="5" t="s">
        <v>135</v>
      </c>
      <c r="B28" s="102">
        <f>'MH Measure Summary'!Z27</f>
        <v>0.85714285714285698</v>
      </c>
      <c r="C28" s="107"/>
    </row>
    <row r="29" spans="1:3" x14ac:dyDescent="0.2">
      <c r="A29" s="5" t="s">
        <v>136</v>
      </c>
      <c r="B29" s="103" t="str">
        <f>'MH Measure Summary'!Z28</f>
        <v>89.0%-Goal Not Met</v>
      </c>
      <c r="C29" s="107"/>
    </row>
    <row r="30" spans="1:3" x14ac:dyDescent="0.2">
      <c r="A30" s="5" t="s">
        <v>137</v>
      </c>
      <c r="B30" s="102"/>
      <c r="C30" s="105"/>
    </row>
    <row r="31" spans="1:3" x14ac:dyDescent="0.2">
      <c r="A31" s="5" t="s">
        <v>138</v>
      </c>
      <c r="B31" s="102">
        <f>'MH Measure Summary'!Z30</f>
        <v>0.99342105263157898</v>
      </c>
      <c r="C31" s="105"/>
    </row>
    <row r="32" spans="1:3" x14ac:dyDescent="0.2">
      <c r="A32" s="5" t="s">
        <v>195</v>
      </c>
      <c r="B32" s="102">
        <f>'MH Measure Summary'!Z31</f>
        <v>1</v>
      </c>
      <c r="C32" s="105"/>
    </row>
    <row r="33" spans="1:3" x14ac:dyDescent="0.2">
      <c r="A33" s="5" t="s">
        <v>139</v>
      </c>
      <c r="B33" s="102">
        <f>'MH Measure Summary'!Z32</f>
        <v>1</v>
      </c>
      <c r="C33" s="105"/>
    </row>
    <row r="34" spans="1:3" x14ac:dyDescent="0.2">
      <c r="A34" s="5" t="s">
        <v>175</v>
      </c>
      <c r="B34" s="102">
        <f>'MH Measure Summary'!Z33</f>
        <v>1</v>
      </c>
      <c r="C34" s="106"/>
    </row>
    <row r="35" spans="1:3" x14ac:dyDescent="0.2">
      <c r="A35" s="5" t="s">
        <v>140</v>
      </c>
      <c r="B35" s="102">
        <f>'MH Measure Summary'!Z34</f>
        <v>1</v>
      </c>
      <c r="C35" s="105"/>
    </row>
    <row r="36" spans="1:3" x14ac:dyDescent="0.2">
      <c r="A36" s="5" t="s">
        <v>141</v>
      </c>
      <c r="B36" s="102">
        <f>'MH Measure Summary'!Z35</f>
        <v>0.97810218978102204</v>
      </c>
      <c r="C36" s="105"/>
    </row>
    <row r="37" spans="1:3" x14ac:dyDescent="0.2">
      <c r="A37" s="5" t="s">
        <v>142</v>
      </c>
      <c r="B37" s="102">
        <f>'MH Measure Summary'!Z36</f>
        <v>0.934782608695652</v>
      </c>
      <c r="C37" s="105"/>
    </row>
    <row r="38" spans="1:3" x14ac:dyDescent="0.2">
      <c r="A38" s="5" t="s">
        <v>143</v>
      </c>
      <c r="B38" s="102">
        <f>'MH Measure Summary'!Z37</f>
        <v>0.94871794871794901</v>
      </c>
      <c r="C38" s="105"/>
    </row>
    <row r="39" spans="1:3" x14ac:dyDescent="0.2">
      <c r="A39" s="5" t="s">
        <v>144</v>
      </c>
      <c r="B39" s="102">
        <f>'MH Measure Summary'!Z38</f>
        <v>1</v>
      </c>
      <c r="C39" s="105"/>
    </row>
    <row r="40" spans="1:3" x14ac:dyDescent="0.2">
      <c r="A40" s="5" t="s">
        <v>145</v>
      </c>
      <c r="B40" s="102">
        <f>'MH Measure Summary'!Z39</f>
        <v>1</v>
      </c>
      <c r="C40" s="105"/>
    </row>
    <row r="41" spans="1:3" x14ac:dyDescent="0.2">
      <c r="A41" s="5" t="s">
        <v>146</v>
      </c>
      <c r="B41" s="102">
        <f>'MH Measure Summary'!Z40</f>
        <v>0.95726495726495697</v>
      </c>
      <c r="C41" s="105"/>
    </row>
  </sheetData>
  <mergeCells count="1">
    <mergeCell ref="A1:B1"/>
  </mergeCells>
  <pageMargins left="0.78431372549019618" right="0.78431372549019618" top="0.98039215686274517" bottom="0.98039215686274517" header="0.50980392156862753" footer="0.50980392156862753"/>
  <pageSetup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A8B51-4476-4BF6-B966-ACDED5A39EB4}">
  <sheetPr>
    <tabColor rgb="FF00B050"/>
  </sheetPr>
  <dimension ref="A1:B40"/>
  <sheetViews>
    <sheetView workbookViewId="0">
      <selection sqref="A1:B1"/>
    </sheetView>
  </sheetViews>
  <sheetFormatPr defaultRowHeight="12.75" x14ac:dyDescent="0.2"/>
  <cols>
    <col min="1" max="1" width="49.42578125" bestFit="1" customWidth="1"/>
    <col min="2" max="2" width="6.28515625" bestFit="1" customWidth="1"/>
  </cols>
  <sheetData>
    <row r="1" spans="1:2" x14ac:dyDescent="0.2">
      <c r="A1" s="66" t="s">
        <v>0</v>
      </c>
      <c r="B1" s="66" t="s">
        <v>303</v>
      </c>
    </row>
    <row r="2" spans="1:2" x14ac:dyDescent="0.2">
      <c r="A2" s="5" t="s">
        <v>111</v>
      </c>
      <c r="B2" s="102">
        <f>'MH Measure Summary'!AA2</f>
        <v>0.27700000000000002</v>
      </c>
    </row>
    <row r="3" spans="1:2" x14ac:dyDescent="0.2">
      <c r="A3" s="5" t="s">
        <v>112</v>
      </c>
      <c r="B3" s="102">
        <f>'MH Measure Summary'!AA3</f>
        <v>0.11700000000000001</v>
      </c>
    </row>
    <row r="4" spans="1:2" x14ac:dyDescent="0.2">
      <c r="A4" s="5" t="s">
        <v>113</v>
      </c>
      <c r="B4" s="102">
        <f>'MH Measure Summary'!AA4</f>
        <v>0.254</v>
      </c>
    </row>
    <row r="5" spans="1:2" x14ac:dyDescent="0.2">
      <c r="A5" s="5" t="s">
        <v>114</v>
      </c>
      <c r="B5" s="102">
        <f>'MH Measure Summary'!AA5</f>
        <v>0.28499999999999998</v>
      </c>
    </row>
    <row r="6" spans="1:2" x14ac:dyDescent="0.2">
      <c r="A6" s="5" t="s">
        <v>115</v>
      </c>
      <c r="B6" s="102">
        <f>'MH Measure Summary'!AA6</f>
        <v>0.191</v>
      </c>
    </row>
    <row r="7" spans="1:2" x14ac:dyDescent="0.2">
      <c r="A7" s="5" t="s">
        <v>116</v>
      </c>
      <c r="B7" s="102">
        <f>'MH Measure Summary'!AA7</f>
        <v>0</v>
      </c>
    </row>
    <row r="8" spans="1:2" x14ac:dyDescent="0.2">
      <c r="A8" s="5" t="s">
        <v>117</v>
      </c>
      <c r="B8" s="102">
        <f>'MH Measure Summary'!AA8</f>
        <v>0</v>
      </c>
    </row>
    <row r="9" spans="1:2" x14ac:dyDescent="0.2">
      <c r="A9" s="5" t="s">
        <v>194</v>
      </c>
      <c r="B9" s="102">
        <f>'MH Measure Summary'!AA9</f>
        <v>0.19</v>
      </c>
    </row>
    <row r="10" spans="1:2" x14ac:dyDescent="0.2">
      <c r="A10" s="5" t="s">
        <v>118</v>
      </c>
      <c r="B10" s="102">
        <f>'MH Measure Summary'!AA10</f>
        <v>0.23499999999999999</v>
      </c>
    </row>
    <row r="11" spans="1:2" x14ac:dyDescent="0.2">
      <c r="A11" s="5" t="s">
        <v>119</v>
      </c>
      <c r="B11" s="102">
        <f>'MH Measure Summary'!AA11</f>
        <v>0.55500000000000005</v>
      </c>
    </row>
    <row r="12" spans="1:2" x14ac:dyDescent="0.2">
      <c r="A12" s="5" t="s">
        <v>120</v>
      </c>
      <c r="B12" s="102">
        <f>'MH Measure Summary'!AA12</f>
        <v>0</v>
      </c>
    </row>
    <row r="13" spans="1:2" x14ac:dyDescent="0.2">
      <c r="A13" s="5" t="s">
        <v>121</v>
      </c>
      <c r="B13" s="102">
        <f>'MH Measure Summary'!AA13</f>
        <v>0.27900000000000003</v>
      </c>
    </row>
    <row r="14" spans="1:2" x14ac:dyDescent="0.2">
      <c r="A14" s="5" t="s">
        <v>122</v>
      </c>
      <c r="B14" s="102">
        <f>'MH Measure Summary'!AA14</f>
        <v>0.22500000000000001</v>
      </c>
    </row>
    <row r="15" spans="1:2" x14ac:dyDescent="0.2">
      <c r="A15" s="5" t="s">
        <v>123</v>
      </c>
      <c r="B15" s="102">
        <f>'MH Measure Summary'!AA15</f>
        <v>0.41099999999999998</v>
      </c>
    </row>
    <row r="16" spans="1:2" x14ac:dyDescent="0.2">
      <c r="A16" s="5" t="s">
        <v>124</v>
      </c>
      <c r="B16" s="102">
        <f>'MH Measure Summary'!AA16</f>
        <v>0.42799999999999999</v>
      </c>
    </row>
    <row r="17" spans="1:2" x14ac:dyDescent="0.2">
      <c r="A17" s="5" t="s">
        <v>125</v>
      </c>
      <c r="B17" s="102">
        <f>'MH Measure Summary'!AA17</f>
        <v>0.75</v>
      </c>
    </row>
    <row r="18" spans="1:2" x14ac:dyDescent="0.2">
      <c r="A18" s="5" t="s">
        <v>126</v>
      </c>
      <c r="B18" s="102">
        <f>'MH Measure Summary'!AA18</f>
        <v>0.2</v>
      </c>
    </row>
    <row r="19" spans="1:2" x14ac:dyDescent="0.2">
      <c r="A19" s="5" t="s">
        <v>127</v>
      </c>
      <c r="B19" s="102">
        <f>'MH Measure Summary'!AA19</f>
        <v>0.312</v>
      </c>
    </row>
    <row r="20" spans="1:2" x14ac:dyDescent="0.2">
      <c r="A20" s="5" t="s">
        <v>128</v>
      </c>
      <c r="B20" s="102">
        <f>'MH Measure Summary'!AA20</f>
        <v>0.182</v>
      </c>
    </row>
    <row r="21" spans="1:2" x14ac:dyDescent="0.2">
      <c r="A21" s="5" t="s">
        <v>129</v>
      </c>
      <c r="B21" s="102">
        <f>'MH Measure Summary'!AA21</f>
        <v>0.217</v>
      </c>
    </row>
    <row r="22" spans="1:2" x14ac:dyDescent="0.2">
      <c r="A22" s="5" t="s">
        <v>130</v>
      </c>
      <c r="B22" s="102">
        <f>'MH Measure Summary'!AA22</f>
        <v>0</v>
      </c>
    </row>
    <row r="23" spans="1:2" x14ac:dyDescent="0.2">
      <c r="A23" s="5" t="s">
        <v>131</v>
      </c>
      <c r="B23" s="102">
        <f>'MH Measure Summary'!AA23</f>
        <v>0.32300000000000001</v>
      </c>
    </row>
    <row r="24" spans="1:2" x14ac:dyDescent="0.2">
      <c r="A24" s="5" t="s">
        <v>132</v>
      </c>
      <c r="B24" s="102">
        <f>'MH Measure Summary'!AA24</f>
        <v>0.45</v>
      </c>
    </row>
    <row r="25" spans="1:2" x14ac:dyDescent="0.2">
      <c r="A25" s="5" t="s">
        <v>133</v>
      </c>
      <c r="B25" s="102">
        <f>'MH Measure Summary'!AA25</f>
        <v>0.125</v>
      </c>
    </row>
    <row r="26" spans="1:2" x14ac:dyDescent="0.2">
      <c r="A26" s="5" t="s">
        <v>134</v>
      </c>
      <c r="B26" s="102">
        <f>'MH Measure Summary'!AA26</f>
        <v>0.189</v>
      </c>
    </row>
    <row r="27" spans="1:2" x14ac:dyDescent="0.2">
      <c r="A27" s="5" t="s">
        <v>135</v>
      </c>
      <c r="B27" s="102">
        <f>'MH Measure Summary'!AA27</f>
        <v>0.25</v>
      </c>
    </row>
    <row r="28" spans="1:2" x14ac:dyDescent="0.2">
      <c r="A28" s="5" t="s">
        <v>136</v>
      </c>
      <c r="B28" s="102">
        <f>'MH Measure Summary'!AA28</f>
        <v>0.35199999999999998</v>
      </c>
    </row>
    <row r="29" spans="1:2" x14ac:dyDescent="0.2">
      <c r="A29" s="5" t="s">
        <v>137</v>
      </c>
      <c r="B29" s="102">
        <f>'MH Measure Summary'!AA29</f>
        <v>5.5E-2</v>
      </c>
    </row>
    <row r="30" spans="1:2" x14ac:dyDescent="0.2">
      <c r="A30" s="5" t="s">
        <v>138</v>
      </c>
      <c r="B30" s="102">
        <f>'MH Measure Summary'!AA30</f>
        <v>0.1</v>
      </c>
    </row>
    <row r="31" spans="1:2" x14ac:dyDescent="0.2">
      <c r="A31" s="5" t="s">
        <v>195</v>
      </c>
      <c r="B31" s="102">
        <f>'MH Measure Summary'!AA31</f>
        <v>0.33300000000000002</v>
      </c>
    </row>
    <row r="32" spans="1:2" x14ac:dyDescent="0.2">
      <c r="A32" s="5" t="s">
        <v>139</v>
      </c>
      <c r="B32" s="102">
        <f>'MH Measure Summary'!AA32</f>
        <v>0.25800000000000001</v>
      </c>
    </row>
    <row r="33" spans="1:2" x14ac:dyDescent="0.2">
      <c r="A33" s="5" t="s">
        <v>175</v>
      </c>
      <c r="B33" s="102">
        <f>'MH Measure Summary'!AA33</f>
        <v>0.33300000000000002</v>
      </c>
    </row>
    <row r="34" spans="1:2" x14ac:dyDescent="0.2">
      <c r="A34" s="5" t="s">
        <v>140</v>
      </c>
      <c r="B34" s="102">
        <f>'MH Measure Summary'!AA34</f>
        <v>0.125</v>
      </c>
    </row>
    <row r="35" spans="1:2" x14ac:dyDescent="0.2">
      <c r="A35" s="5" t="s">
        <v>141</v>
      </c>
      <c r="B35" s="102">
        <f>'MH Measure Summary'!AA35</f>
        <v>0.15</v>
      </c>
    </row>
    <row r="36" spans="1:2" x14ac:dyDescent="0.2">
      <c r="A36" s="5" t="s">
        <v>142</v>
      </c>
      <c r="B36" s="102">
        <f>'MH Measure Summary'!AA36</f>
        <v>0</v>
      </c>
    </row>
    <row r="37" spans="1:2" x14ac:dyDescent="0.2">
      <c r="A37" s="5" t="s">
        <v>143</v>
      </c>
      <c r="B37" s="102">
        <f>'MH Measure Summary'!AA37</f>
        <v>0.2</v>
      </c>
    </row>
    <row r="38" spans="1:2" x14ac:dyDescent="0.2">
      <c r="A38" s="5" t="s">
        <v>144</v>
      </c>
      <c r="B38" s="102">
        <f>'MH Measure Summary'!AA38</f>
        <v>0.4</v>
      </c>
    </row>
    <row r="39" spans="1:2" x14ac:dyDescent="0.2">
      <c r="A39" s="5" t="s">
        <v>145</v>
      </c>
      <c r="B39" s="102">
        <f>'MH Measure Summary'!AA39</f>
        <v>0.28499999999999998</v>
      </c>
    </row>
    <row r="40" spans="1:2" x14ac:dyDescent="0.2">
      <c r="A40" s="5" t="s">
        <v>146</v>
      </c>
      <c r="B40" s="102">
        <f>'MH Measure Summary'!AA40</f>
        <v>0.25</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227B9-CABE-447E-B286-C56E8BCAEEEF}">
  <sheetPr>
    <tabColor rgb="FF00B050"/>
  </sheetPr>
  <dimension ref="A1:B41"/>
  <sheetViews>
    <sheetView workbookViewId="0">
      <selection sqref="A1:B1"/>
    </sheetView>
  </sheetViews>
  <sheetFormatPr defaultColWidth="9.140625" defaultRowHeight="12" x14ac:dyDescent="0.2"/>
  <cols>
    <col min="1" max="1" width="61.28515625" style="68" bestFit="1" customWidth="1"/>
    <col min="2" max="2" width="14.7109375" style="68" bestFit="1" customWidth="1"/>
    <col min="3" max="3" width="11.140625" style="68" bestFit="1" customWidth="1"/>
    <col min="4" max="16384" width="9.140625" style="68"/>
  </cols>
  <sheetData>
    <row r="1" spans="1:2" ht="15.75" x14ac:dyDescent="0.2">
      <c r="A1" s="159" t="s">
        <v>272</v>
      </c>
      <c r="B1" s="160"/>
    </row>
    <row r="2" spans="1:2" x14ac:dyDescent="0.2">
      <c r="A2" s="66" t="s">
        <v>0</v>
      </c>
      <c r="B2" s="66" t="s">
        <v>303</v>
      </c>
    </row>
    <row r="3" spans="1:2" x14ac:dyDescent="0.2">
      <c r="A3" s="5" t="s">
        <v>111</v>
      </c>
      <c r="B3" s="103" t="str">
        <f>'MH Measure Summary'!AB2</f>
        <v>65%-Goal Not Met</v>
      </c>
    </row>
    <row r="4" spans="1:2" x14ac:dyDescent="0.2">
      <c r="A4" s="5" t="s">
        <v>112</v>
      </c>
      <c r="B4" s="103" t="str">
        <f>'MH Measure Summary'!AB3</f>
        <v>57%-Goal Not Met</v>
      </c>
    </row>
    <row r="5" spans="1:2" x14ac:dyDescent="0.2">
      <c r="A5" s="5" t="s">
        <v>113</v>
      </c>
      <c r="B5" s="103" t="str">
        <f>'MH Measure Summary'!AB4</f>
        <v>38%-Goal Not Met</v>
      </c>
    </row>
    <row r="6" spans="1:2" x14ac:dyDescent="0.2">
      <c r="A6" s="5" t="s">
        <v>114</v>
      </c>
      <c r="B6" s="103" t="str">
        <f>'MH Measure Summary'!AB5</f>
        <v>34%-Goal Not Met</v>
      </c>
    </row>
    <row r="7" spans="1:2" x14ac:dyDescent="0.2">
      <c r="A7" s="5" t="s">
        <v>115</v>
      </c>
      <c r="B7" s="103" t="str">
        <f>'MH Measure Summary'!AB6</f>
        <v>33%-Goal Not Met</v>
      </c>
    </row>
    <row r="8" spans="1:2" x14ac:dyDescent="0.2">
      <c r="A8" s="5" t="s">
        <v>116</v>
      </c>
      <c r="B8" s="103" t="str">
        <f>'MH Measure Summary'!AB7</f>
        <v>34%-Goal Not Met</v>
      </c>
    </row>
    <row r="9" spans="1:2" x14ac:dyDescent="0.2">
      <c r="A9" s="5" t="s">
        <v>117</v>
      </c>
      <c r="B9" s="103" t="str">
        <f>'MH Measure Summary'!AB8</f>
        <v>33%-Goal Not Met</v>
      </c>
    </row>
    <row r="10" spans="1:2" x14ac:dyDescent="0.2">
      <c r="A10" s="5" t="s">
        <v>194</v>
      </c>
      <c r="B10" s="103" t="str">
        <f>'MH Measure Summary'!AB9</f>
        <v>35%-Goal Not Met</v>
      </c>
    </row>
    <row r="11" spans="1:2" x14ac:dyDescent="0.2">
      <c r="A11" s="5" t="s">
        <v>118</v>
      </c>
      <c r="B11" s="103" t="str">
        <f>'MH Measure Summary'!AB10</f>
        <v>60%-Goal Not Met</v>
      </c>
    </row>
    <row r="12" spans="1:2" x14ac:dyDescent="0.2">
      <c r="A12" s="5" t="s">
        <v>119</v>
      </c>
      <c r="B12" s="103" t="str">
        <f>'MH Measure Summary'!AB11</f>
        <v>30%-Goal Not Met</v>
      </c>
    </row>
    <row r="13" spans="1:2" x14ac:dyDescent="0.2">
      <c r="A13" s="5" t="s">
        <v>120</v>
      </c>
      <c r="B13" s="103" t="str">
        <f>'MH Measure Summary'!AB12</f>
        <v>43%-Goal Not Met</v>
      </c>
    </row>
    <row r="14" spans="1:2" x14ac:dyDescent="0.2">
      <c r="A14" s="5" t="s">
        <v>121</v>
      </c>
      <c r="B14" s="103" t="str">
        <f>'MH Measure Summary'!AB13</f>
        <v>43%-Goal Not Met</v>
      </c>
    </row>
    <row r="15" spans="1:2" x14ac:dyDescent="0.2">
      <c r="A15" s="5" t="s">
        <v>122</v>
      </c>
      <c r="B15" s="102">
        <f>'MH Measure Summary'!AB14</f>
        <v>0.90500000000000003</v>
      </c>
    </row>
    <row r="16" spans="1:2" x14ac:dyDescent="0.2">
      <c r="A16" s="5" t="s">
        <v>123</v>
      </c>
      <c r="B16" s="102">
        <f>'MH Measure Summary'!AB15</f>
        <v>0.79</v>
      </c>
    </row>
    <row r="17" spans="1:2" x14ac:dyDescent="0.2">
      <c r="A17" s="5" t="s">
        <v>124</v>
      </c>
      <c r="B17" s="103" t="str">
        <f>'MH Measure Summary'!AB16</f>
        <v>63%-Goal Not Met</v>
      </c>
    </row>
    <row r="18" spans="1:2" x14ac:dyDescent="0.2">
      <c r="A18" s="5" t="s">
        <v>125</v>
      </c>
      <c r="B18" s="103" t="str">
        <f>'MH Measure Summary'!AB17</f>
        <v>65%-Goal Not Met</v>
      </c>
    </row>
    <row r="19" spans="1:2" x14ac:dyDescent="0.2">
      <c r="A19" s="5" t="s">
        <v>126</v>
      </c>
      <c r="B19" s="103" t="str">
        <f>'MH Measure Summary'!AB18</f>
        <v>45%-Goal Not Met</v>
      </c>
    </row>
    <row r="20" spans="1:2" x14ac:dyDescent="0.2">
      <c r="A20" s="5" t="s">
        <v>127</v>
      </c>
      <c r="B20" s="103" t="str">
        <f>'MH Measure Summary'!AB19</f>
        <v>31%-Goal Not Met</v>
      </c>
    </row>
    <row r="21" spans="1:2" x14ac:dyDescent="0.2">
      <c r="A21" s="5" t="s">
        <v>128</v>
      </c>
      <c r="B21" s="103" t="str">
        <f>'MH Measure Summary'!AB20</f>
        <v>59%-Goal Not Met</v>
      </c>
    </row>
    <row r="22" spans="1:2" x14ac:dyDescent="0.2">
      <c r="A22" s="5" t="s">
        <v>129</v>
      </c>
      <c r="B22" s="103" t="str">
        <f>'MH Measure Summary'!AB21</f>
        <v>35%-Goal Not Met</v>
      </c>
    </row>
    <row r="23" spans="1:2" x14ac:dyDescent="0.2">
      <c r="A23" s="5" t="s">
        <v>130</v>
      </c>
      <c r="B23" s="103" t="str">
        <f>'MH Measure Summary'!AB22</f>
        <v>54%-Goal Not Met</v>
      </c>
    </row>
    <row r="24" spans="1:2" x14ac:dyDescent="0.2">
      <c r="A24" s="5" t="s">
        <v>131</v>
      </c>
      <c r="B24" s="103" t="str">
        <f>'MH Measure Summary'!AB23</f>
        <v>65%-Goal Not Met</v>
      </c>
    </row>
    <row r="25" spans="1:2" x14ac:dyDescent="0.2">
      <c r="A25" s="5" t="s">
        <v>132</v>
      </c>
      <c r="B25" s="103" t="str">
        <f>'MH Measure Summary'!AB24</f>
        <v>73%-Goal Not Met</v>
      </c>
    </row>
    <row r="26" spans="1:2" x14ac:dyDescent="0.2">
      <c r="A26" s="5" t="s">
        <v>133</v>
      </c>
      <c r="B26" s="103" t="str">
        <f>'MH Measure Summary'!AB25</f>
        <v>72%-Goal Not Met</v>
      </c>
    </row>
    <row r="27" spans="1:2" x14ac:dyDescent="0.2">
      <c r="A27" s="5" t="s">
        <v>134</v>
      </c>
      <c r="B27" s="103" t="str">
        <f>'MH Measure Summary'!AB26</f>
        <v>38%-Goal Not Met</v>
      </c>
    </row>
    <row r="28" spans="1:2" x14ac:dyDescent="0.2">
      <c r="A28" s="5" t="s">
        <v>135</v>
      </c>
      <c r="B28" s="103" t="str">
        <f>'MH Measure Summary'!AB27</f>
        <v>29%-Goal Not Met</v>
      </c>
    </row>
    <row r="29" spans="1:2" x14ac:dyDescent="0.2">
      <c r="A29" s="5" t="s">
        <v>136</v>
      </c>
      <c r="B29" s="102">
        <f>'MH Measure Summary'!AB28</f>
        <v>0.78600000000000003</v>
      </c>
    </row>
    <row r="30" spans="1:2" x14ac:dyDescent="0.2">
      <c r="A30" s="5" t="s">
        <v>137</v>
      </c>
      <c r="B30" s="102">
        <f>'MH Measure Summary'!AB29</f>
        <v>0.76700000000000002</v>
      </c>
    </row>
    <row r="31" spans="1:2" x14ac:dyDescent="0.2">
      <c r="A31" s="5" t="s">
        <v>138</v>
      </c>
      <c r="B31" s="103" t="str">
        <f>'MH Measure Summary'!AB30</f>
        <v>37%-Goal Not Met</v>
      </c>
    </row>
    <row r="32" spans="1:2" x14ac:dyDescent="0.2">
      <c r="A32" s="5" t="s">
        <v>195</v>
      </c>
      <c r="B32" s="103" t="str">
        <f>'MH Measure Summary'!AB31</f>
        <v>42%-Goal Not Met</v>
      </c>
    </row>
    <row r="33" spans="1:2" x14ac:dyDescent="0.2">
      <c r="A33" s="5" t="s">
        <v>139</v>
      </c>
      <c r="B33" s="103" t="str">
        <f>'MH Measure Summary'!AB32</f>
        <v>51%-Goal Not Met</v>
      </c>
    </row>
    <row r="34" spans="1:2" x14ac:dyDescent="0.2">
      <c r="A34" s="5" t="s">
        <v>175</v>
      </c>
      <c r="B34" s="103" t="str">
        <f>'MH Measure Summary'!AB33</f>
        <v>46%-Goal Not Met</v>
      </c>
    </row>
    <row r="35" spans="1:2" x14ac:dyDescent="0.2">
      <c r="A35" s="5" t="s">
        <v>140</v>
      </c>
      <c r="B35" s="103" t="str">
        <f>'MH Measure Summary'!AB34</f>
        <v>67%-Goal Not Met</v>
      </c>
    </row>
    <row r="36" spans="1:2" x14ac:dyDescent="0.2">
      <c r="A36" s="5" t="s">
        <v>141</v>
      </c>
      <c r="B36" s="103" t="str">
        <f>'MH Measure Summary'!AB35</f>
        <v>45%-Goal Not Met</v>
      </c>
    </row>
    <row r="37" spans="1:2" x14ac:dyDescent="0.2">
      <c r="A37" s="5" t="s">
        <v>142</v>
      </c>
      <c r="B37" s="103" t="str">
        <f>'MH Measure Summary'!AB36</f>
        <v>41%-Goal Not Met</v>
      </c>
    </row>
    <row r="38" spans="1:2" x14ac:dyDescent="0.2">
      <c r="A38" s="5" t="s">
        <v>143</v>
      </c>
      <c r="B38" s="103" t="str">
        <f>'MH Measure Summary'!AB37</f>
        <v>39%-Goal Not Met</v>
      </c>
    </row>
    <row r="39" spans="1:2" x14ac:dyDescent="0.2">
      <c r="A39" s="5" t="s">
        <v>144</v>
      </c>
      <c r="B39" s="103" t="str">
        <f>'MH Measure Summary'!AB38</f>
        <v>70%-Goal Not Met</v>
      </c>
    </row>
    <row r="40" spans="1:2" x14ac:dyDescent="0.2">
      <c r="A40" s="5" t="s">
        <v>145</v>
      </c>
      <c r="B40" s="103" t="str">
        <f>'MH Measure Summary'!AB39</f>
        <v>36%-Goal Not Met</v>
      </c>
    </row>
    <row r="41" spans="1:2" x14ac:dyDescent="0.2">
      <c r="A41" s="5" t="s">
        <v>146</v>
      </c>
      <c r="B41" s="103" t="str">
        <f>'MH Measure Summary'!AB40</f>
        <v>67%-Goal Not Met</v>
      </c>
    </row>
  </sheetData>
  <mergeCells count="1">
    <mergeCell ref="A1:B1"/>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AACE0-13DD-40AE-AC9D-653E56056760}">
  <dimension ref="A2:S2"/>
  <sheetViews>
    <sheetView topLeftCell="A12" workbookViewId="0">
      <selection activeCell="U22" sqref="U22"/>
    </sheetView>
  </sheetViews>
  <sheetFormatPr defaultRowHeight="12.75" x14ac:dyDescent="0.2"/>
  <sheetData>
    <row r="2" spans="1:19" x14ac:dyDescent="0.2">
      <c r="A2" s="143" t="s">
        <v>279</v>
      </c>
      <c r="B2" s="143"/>
      <c r="C2" s="143"/>
      <c r="D2" s="143"/>
      <c r="E2" s="143"/>
      <c r="F2" s="143"/>
      <c r="G2" s="143"/>
      <c r="H2" s="143"/>
      <c r="I2" s="143"/>
      <c r="J2" s="143"/>
      <c r="K2" s="143"/>
      <c r="L2" s="143"/>
      <c r="M2" s="143"/>
      <c r="N2" s="143"/>
      <c r="O2" s="143"/>
      <c r="P2" s="143"/>
      <c r="Q2" s="143"/>
      <c r="R2" s="143"/>
      <c r="S2" s="143"/>
    </row>
  </sheetData>
  <mergeCells count="1">
    <mergeCell ref="A2:S2"/>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7B633-52C9-49BE-9A0F-5F4F39CA17C7}">
  <sheetPr>
    <tabColor rgb="FF00B050"/>
  </sheetPr>
  <dimension ref="A1:B40"/>
  <sheetViews>
    <sheetView workbookViewId="0">
      <selection sqref="A1:B1"/>
    </sheetView>
  </sheetViews>
  <sheetFormatPr defaultRowHeight="12.75" x14ac:dyDescent="0.2"/>
  <cols>
    <col min="1" max="1" width="49.42578125" bestFit="1" customWidth="1"/>
    <col min="2" max="2" width="7.140625" bestFit="1" customWidth="1"/>
  </cols>
  <sheetData>
    <row r="1" spans="1:2" x14ac:dyDescent="0.2">
      <c r="A1" s="66" t="s">
        <v>0</v>
      </c>
      <c r="B1" s="66" t="s">
        <v>303</v>
      </c>
    </row>
    <row r="2" spans="1:2" x14ac:dyDescent="0.2">
      <c r="A2" s="5" t="s">
        <v>111</v>
      </c>
      <c r="B2" s="102">
        <f>'MH Measure Summary'!AC2</f>
        <v>0.74</v>
      </c>
    </row>
    <row r="3" spans="1:2" x14ac:dyDescent="0.2">
      <c r="A3" s="5" t="s">
        <v>112</v>
      </c>
      <c r="B3" s="102">
        <f>'MH Measure Summary'!AC3</f>
        <v>0.68400000000000005</v>
      </c>
    </row>
    <row r="4" spans="1:2" x14ac:dyDescent="0.2">
      <c r="A4" s="5" t="s">
        <v>113</v>
      </c>
      <c r="B4" s="102">
        <f>'MH Measure Summary'!AC4</f>
        <v>0.67100000000000004</v>
      </c>
    </row>
    <row r="5" spans="1:2" x14ac:dyDescent="0.2">
      <c r="A5" s="5" t="s">
        <v>114</v>
      </c>
      <c r="B5" s="102">
        <f>'MH Measure Summary'!AC5</f>
        <v>0.75600000000000001</v>
      </c>
    </row>
    <row r="6" spans="1:2" x14ac:dyDescent="0.2">
      <c r="A6" s="5" t="s">
        <v>115</v>
      </c>
      <c r="B6" s="102">
        <f>'MH Measure Summary'!AC6</f>
        <v>0.75</v>
      </c>
    </row>
    <row r="7" spans="1:2" x14ac:dyDescent="0.2">
      <c r="A7" s="5" t="s">
        <v>116</v>
      </c>
      <c r="B7" s="102">
        <f>'MH Measure Summary'!AC7</f>
        <v>0.72699999999999998</v>
      </c>
    </row>
    <row r="8" spans="1:2" x14ac:dyDescent="0.2">
      <c r="A8" s="5" t="s">
        <v>117</v>
      </c>
      <c r="B8" s="102">
        <f>'MH Measure Summary'!AC8</f>
        <v>1</v>
      </c>
    </row>
    <row r="9" spans="1:2" x14ac:dyDescent="0.2">
      <c r="A9" s="5" t="s">
        <v>194</v>
      </c>
      <c r="B9" s="102">
        <f>'MH Measure Summary'!AC9</f>
        <v>0.84</v>
      </c>
    </row>
    <row r="10" spans="1:2" x14ac:dyDescent="0.2">
      <c r="A10" s="5" t="s">
        <v>118</v>
      </c>
      <c r="B10" s="102">
        <f>'MH Measure Summary'!AC10</f>
        <v>0.88700000000000001</v>
      </c>
    </row>
    <row r="11" spans="1:2" x14ac:dyDescent="0.2">
      <c r="A11" s="5" t="s">
        <v>119</v>
      </c>
      <c r="B11" s="102">
        <f>'MH Measure Summary'!AC11</f>
        <v>0.877</v>
      </c>
    </row>
    <row r="12" spans="1:2" x14ac:dyDescent="0.2">
      <c r="A12" s="5" t="s">
        <v>120</v>
      </c>
      <c r="B12" s="102">
        <f>'MH Measure Summary'!AC12</f>
        <v>0.66600000000000004</v>
      </c>
    </row>
    <row r="13" spans="1:2" x14ac:dyDescent="0.2">
      <c r="A13" s="5" t="s">
        <v>121</v>
      </c>
      <c r="B13" s="102">
        <f>'MH Measure Summary'!AC13</f>
        <v>0.88600000000000001</v>
      </c>
    </row>
    <row r="14" spans="1:2" x14ac:dyDescent="0.2">
      <c r="A14" s="5" t="s">
        <v>122</v>
      </c>
      <c r="B14" s="102">
        <f>'MH Measure Summary'!AC14</f>
        <v>0.82799999999999996</v>
      </c>
    </row>
    <row r="15" spans="1:2" x14ac:dyDescent="0.2">
      <c r="A15" s="5" t="s">
        <v>123</v>
      </c>
      <c r="B15" s="102">
        <f>'MH Measure Summary'!AC15</f>
        <v>0.9</v>
      </c>
    </row>
    <row r="16" spans="1:2" x14ac:dyDescent="0.2">
      <c r="A16" s="5" t="s">
        <v>124</v>
      </c>
      <c r="B16" s="102">
        <f>'MH Measure Summary'!AC16</f>
        <v>1</v>
      </c>
    </row>
    <row r="17" spans="1:2" x14ac:dyDescent="0.2">
      <c r="A17" s="5" t="s">
        <v>125</v>
      </c>
      <c r="B17" s="102">
        <f>'MH Measure Summary'!AC17</f>
        <v>0.6</v>
      </c>
    </row>
    <row r="18" spans="1:2" x14ac:dyDescent="0.2">
      <c r="A18" s="5" t="s">
        <v>126</v>
      </c>
      <c r="B18" s="102">
        <f>'MH Measure Summary'!AC18</f>
        <v>0.75600000000000001</v>
      </c>
    </row>
    <row r="19" spans="1:2" x14ac:dyDescent="0.2">
      <c r="A19" s="5" t="s">
        <v>127</v>
      </c>
      <c r="B19" s="102">
        <f>'MH Measure Summary'!AC19</f>
        <v>0.78300000000000003</v>
      </c>
    </row>
    <row r="20" spans="1:2" x14ac:dyDescent="0.2">
      <c r="A20" s="5" t="s">
        <v>128</v>
      </c>
      <c r="B20" s="102">
        <f>'MH Measure Summary'!AC20</f>
        <v>0.72</v>
      </c>
    </row>
    <row r="21" spans="1:2" x14ac:dyDescent="0.2">
      <c r="A21" s="5" t="s">
        <v>129</v>
      </c>
      <c r="B21" s="102">
        <f>'MH Measure Summary'!AC21</f>
        <v>0.73899999999999999</v>
      </c>
    </row>
    <row r="22" spans="1:2" x14ac:dyDescent="0.2">
      <c r="A22" s="5" t="s">
        <v>130</v>
      </c>
      <c r="B22" s="102">
        <f>'MH Measure Summary'!AC22</f>
        <v>0.86299999999999999</v>
      </c>
    </row>
    <row r="23" spans="1:2" x14ac:dyDescent="0.2">
      <c r="A23" s="5" t="s">
        <v>131</v>
      </c>
      <c r="B23" s="102">
        <f>'MH Measure Summary'!AC23</f>
        <v>0.85699999999999998</v>
      </c>
    </row>
    <row r="24" spans="1:2" x14ac:dyDescent="0.2">
      <c r="A24" s="5" t="s">
        <v>132</v>
      </c>
      <c r="B24" s="102">
        <f>'MH Measure Summary'!AC24</f>
        <v>0.67200000000000004</v>
      </c>
    </row>
    <row r="25" spans="1:2" x14ac:dyDescent="0.2">
      <c r="A25" s="5" t="s">
        <v>133</v>
      </c>
      <c r="B25" s="102">
        <f>'MH Measure Summary'!AC25</f>
        <v>0.59299999999999997</v>
      </c>
    </row>
    <row r="26" spans="1:2" x14ac:dyDescent="0.2">
      <c r="A26" s="5" t="s">
        <v>134</v>
      </c>
      <c r="B26" s="102">
        <f>'MH Measure Summary'!AC26</f>
        <v>0.71099999999999997</v>
      </c>
    </row>
    <row r="27" spans="1:2" x14ac:dyDescent="0.2">
      <c r="A27" s="5" t="s">
        <v>135</v>
      </c>
      <c r="B27" s="102">
        <f>'MH Measure Summary'!AC27</f>
        <v>0.83299999999999996</v>
      </c>
    </row>
    <row r="28" spans="1:2" x14ac:dyDescent="0.2">
      <c r="A28" s="5" t="s">
        <v>136</v>
      </c>
      <c r="B28" s="102">
        <f>'MH Measure Summary'!AC28</f>
        <v>0.80700000000000005</v>
      </c>
    </row>
    <row r="29" spans="1:2" x14ac:dyDescent="0.2">
      <c r="A29" s="5" t="s">
        <v>137</v>
      </c>
      <c r="B29" s="102">
        <f>'MH Measure Summary'!AC29</f>
        <v>0.86799999999999999</v>
      </c>
    </row>
    <row r="30" spans="1:2" x14ac:dyDescent="0.2">
      <c r="A30" s="5" t="s">
        <v>138</v>
      </c>
      <c r="B30" s="102">
        <f>'MH Measure Summary'!AC30</f>
        <v>0.93700000000000006</v>
      </c>
    </row>
    <row r="31" spans="1:2" x14ac:dyDescent="0.2">
      <c r="A31" s="5" t="s">
        <v>195</v>
      </c>
      <c r="B31" s="102">
        <f>'MH Measure Summary'!AC31</f>
        <v>0.84299999999999997</v>
      </c>
    </row>
    <row r="32" spans="1:2" x14ac:dyDescent="0.2">
      <c r="A32" s="5" t="s">
        <v>139</v>
      </c>
      <c r="B32" s="102">
        <f>'MH Measure Summary'!AC32</f>
        <v>0.85399999999999998</v>
      </c>
    </row>
    <row r="33" spans="1:2" x14ac:dyDescent="0.2">
      <c r="A33" s="5" t="s">
        <v>175</v>
      </c>
      <c r="B33" s="102">
        <f>'MH Measure Summary'!AC33</f>
        <v>0.94099999999999995</v>
      </c>
    </row>
    <row r="34" spans="1:2" x14ac:dyDescent="0.2">
      <c r="A34" s="5" t="s">
        <v>140</v>
      </c>
      <c r="B34" s="102">
        <f>'MH Measure Summary'!AC34</f>
        <v>0.66600000000000004</v>
      </c>
    </row>
    <row r="35" spans="1:2" x14ac:dyDescent="0.2">
      <c r="A35" s="5" t="s">
        <v>141</v>
      </c>
      <c r="B35" s="102">
        <f>'MH Measure Summary'!AC35</f>
        <v>0.71399999999999997</v>
      </c>
    </row>
    <row r="36" spans="1:2" x14ac:dyDescent="0.2">
      <c r="A36" s="5" t="s">
        <v>142</v>
      </c>
      <c r="B36" s="102">
        <f>'MH Measure Summary'!AC36</f>
        <v>0.4</v>
      </c>
    </row>
    <row r="37" spans="1:2" x14ac:dyDescent="0.2">
      <c r="A37" s="5" t="s">
        <v>143</v>
      </c>
      <c r="B37" s="102">
        <f>'MH Measure Summary'!AC37</f>
        <v>0.86599999999999999</v>
      </c>
    </row>
    <row r="38" spans="1:2" x14ac:dyDescent="0.2">
      <c r="A38" s="5" t="s">
        <v>144</v>
      </c>
      <c r="B38" s="102">
        <f>'MH Measure Summary'!AC38</f>
        <v>0.8</v>
      </c>
    </row>
    <row r="39" spans="1:2" x14ac:dyDescent="0.2">
      <c r="A39" s="5" t="s">
        <v>145</v>
      </c>
      <c r="B39" s="102">
        <f>'MH Measure Summary'!AC39</f>
        <v>0.80400000000000005</v>
      </c>
    </row>
    <row r="40" spans="1:2" x14ac:dyDescent="0.2">
      <c r="A40" s="5" t="s">
        <v>146</v>
      </c>
      <c r="B40" s="102">
        <f>'MH Measure Summary'!AC40</f>
        <v>0.71399999999999997</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F5C2-EA07-4F02-B8FF-A153F0E021D6}">
  <sheetPr>
    <tabColor rgb="FF00B050"/>
  </sheetPr>
  <dimension ref="A1:B40"/>
  <sheetViews>
    <sheetView workbookViewId="0">
      <selection sqref="A1:B1"/>
    </sheetView>
  </sheetViews>
  <sheetFormatPr defaultRowHeight="12.75" x14ac:dyDescent="0.2"/>
  <cols>
    <col min="1" max="1" width="49.42578125" bestFit="1" customWidth="1"/>
    <col min="2" max="2" width="6.28515625" bestFit="1" customWidth="1"/>
  </cols>
  <sheetData>
    <row r="1" spans="1:2" x14ac:dyDescent="0.2">
      <c r="A1" s="66" t="s">
        <v>0</v>
      </c>
      <c r="B1" s="66" t="s">
        <v>303</v>
      </c>
    </row>
    <row r="2" spans="1:2" x14ac:dyDescent="0.2">
      <c r="A2" s="5" t="s">
        <v>111</v>
      </c>
      <c r="B2" s="102">
        <f>'MH Measure Summary'!AD2</f>
        <v>0.10299999999999999</v>
      </c>
    </row>
    <row r="3" spans="1:2" x14ac:dyDescent="0.2">
      <c r="A3" s="5" t="s">
        <v>112</v>
      </c>
      <c r="B3" s="102">
        <f>'MH Measure Summary'!AD3</f>
        <v>0.13</v>
      </c>
    </row>
    <row r="4" spans="1:2" x14ac:dyDescent="0.2">
      <c r="A4" s="5" t="s">
        <v>113</v>
      </c>
      <c r="B4" s="102">
        <f>'MH Measure Summary'!AD4</f>
        <v>9.7000000000000003E-2</v>
      </c>
    </row>
    <row r="5" spans="1:2" x14ac:dyDescent="0.2">
      <c r="A5" s="5" t="s">
        <v>114</v>
      </c>
      <c r="B5" s="102">
        <f>'MH Measure Summary'!AD5</f>
        <v>4.7E-2</v>
      </c>
    </row>
    <row r="6" spans="1:2" x14ac:dyDescent="0.2">
      <c r="A6" s="5" t="s">
        <v>115</v>
      </c>
      <c r="B6" s="102">
        <f>'MH Measure Summary'!AD6</f>
        <v>0.154</v>
      </c>
    </row>
    <row r="7" spans="1:2" x14ac:dyDescent="0.2">
      <c r="A7" s="5" t="s">
        <v>116</v>
      </c>
      <c r="B7" s="102">
        <f>'MH Measure Summary'!AD7</f>
        <v>0.185</v>
      </c>
    </row>
    <row r="8" spans="1:2" x14ac:dyDescent="0.2">
      <c r="A8" s="5" t="s">
        <v>117</v>
      </c>
      <c r="B8" s="102">
        <f>'MH Measure Summary'!AD8</f>
        <v>4.7E-2</v>
      </c>
    </row>
    <row r="9" spans="1:2" x14ac:dyDescent="0.2">
      <c r="A9" s="5" t="s">
        <v>194</v>
      </c>
      <c r="B9" s="102">
        <f>'MH Measure Summary'!AD9</f>
        <v>0.106</v>
      </c>
    </row>
    <row r="10" spans="1:2" x14ac:dyDescent="0.2">
      <c r="A10" s="5" t="s">
        <v>118</v>
      </c>
      <c r="B10" s="102">
        <f>'MH Measure Summary'!AD10</f>
        <v>0.158</v>
      </c>
    </row>
    <row r="11" spans="1:2" x14ac:dyDescent="0.2">
      <c r="A11" s="5" t="s">
        <v>119</v>
      </c>
      <c r="B11" s="102">
        <f>'MH Measure Summary'!AD11</f>
        <v>7.9000000000000001E-2</v>
      </c>
    </row>
    <row r="12" spans="1:2" x14ac:dyDescent="0.2">
      <c r="A12" s="5" t="s">
        <v>120</v>
      </c>
      <c r="B12" s="102">
        <f>'MH Measure Summary'!AD12</f>
        <v>0.26</v>
      </c>
    </row>
    <row r="13" spans="1:2" x14ac:dyDescent="0.2">
      <c r="A13" s="5" t="s">
        <v>121</v>
      </c>
      <c r="B13" s="102">
        <f>'MH Measure Summary'!AD13</f>
        <v>0.218</v>
      </c>
    </row>
    <row r="14" spans="1:2" x14ac:dyDescent="0.2">
      <c r="A14" s="5" t="s">
        <v>122</v>
      </c>
      <c r="B14" s="102">
        <f>'MH Measure Summary'!AD14</f>
        <v>3.9E-2</v>
      </c>
    </row>
    <row r="15" spans="1:2" x14ac:dyDescent="0.2">
      <c r="A15" s="5" t="s">
        <v>123</v>
      </c>
      <c r="B15" s="102">
        <f>'MH Measure Summary'!AD15</f>
        <v>0.26</v>
      </c>
    </row>
    <row r="16" spans="1:2" x14ac:dyDescent="0.2">
      <c r="A16" s="5" t="s">
        <v>124</v>
      </c>
      <c r="B16" s="102">
        <f>'MH Measure Summary'!AD16</f>
        <v>0.108</v>
      </c>
    </row>
    <row r="17" spans="1:2" x14ac:dyDescent="0.2">
      <c r="A17" s="5" t="s">
        <v>125</v>
      </c>
      <c r="B17" s="102">
        <f>'MH Measure Summary'!AD17</f>
        <v>0.35399999999999998</v>
      </c>
    </row>
    <row r="18" spans="1:2" x14ac:dyDescent="0.2">
      <c r="A18" s="5" t="s">
        <v>126</v>
      </c>
      <c r="B18" s="102">
        <f>'MH Measure Summary'!AD18</f>
        <v>0.13300000000000001</v>
      </c>
    </row>
    <row r="19" spans="1:2" x14ac:dyDescent="0.2">
      <c r="A19" s="5" t="s">
        <v>127</v>
      </c>
      <c r="B19" s="102">
        <f>'MH Measure Summary'!AD19</f>
        <v>0.111</v>
      </c>
    </row>
    <row r="20" spans="1:2" x14ac:dyDescent="0.2">
      <c r="A20" s="5" t="s">
        <v>128</v>
      </c>
      <c r="B20" s="102">
        <f>'MH Measure Summary'!AD20</f>
        <v>0.105</v>
      </c>
    </row>
    <row r="21" spans="1:2" x14ac:dyDescent="0.2">
      <c r="A21" s="5" t="s">
        <v>129</v>
      </c>
      <c r="B21" s="102">
        <f>'MH Measure Summary'!AD21</f>
        <v>0.23200000000000001</v>
      </c>
    </row>
    <row r="22" spans="1:2" x14ac:dyDescent="0.2">
      <c r="A22" s="5" t="s">
        <v>130</v>
      </c>
      <c r="B22" s="102">
        <f>'MH Measure Summary'!AD22</f>
        <v>0.112</v>
      </c>
    </row>
    <row r="23" spans="1:2" x14ac:dyDescent="0.2">
      <c r="A23" s="5" t="s">
        <v>131</v>
      </c>
      <c r="B23" s="102">
        <f>'MH Measure Summary'!AD23</f>
        <v>0.28199999999999997</v>
      </c>
    </row>
    <row r="24" spans="1:2" x14ac:dyDescent="0.2">
      <c r="A24" s="5" t="s">
        <v>132</v>
      </c>
      <c r="B24" s="102">
        <f>'MH Measure Summary'!AD24</f>
        <v>0.184</v>
      </c>
    </row>
    <row r="25" spans="1:2" x14ac:dyDescent="0.2">
      <c r="A25" s="5" t="s">
        <v>133</v>
      </c>
      <c r="B25" s="102">
        <f>'MH Measure Summary'!AD25</f>
        <v>6.6000000000000003E-2</v>
      </c>
    </row>
    <row r="26" spans="1:2" x14ac:dyDescent="0.2">
      <c r="A26" s="5" t="s">
        <v>134</v>
      </c>
      <c r="B26" s="102">
        <f>'MH Measure Summary'!AD26</f>
        <v>7.3999999999999996E-2</v>
      </c>
    </row>
    <row r="27" spans="1:2" x14ac:dyDescent="0.2">
      <c r="A27" s="5" t="s">
        <v>135</v>
      </c>
      <c r="B27" s="102">
        <f>'MH Measure Summary'!AD27</f>
        <v>0.20200000000000001</v>
      </c>
    </row>
    <row r="28" spans="1:2" x14ac:dyDescent="0.2">
      <c r="A28" s="5" t="s">
        <v>136</v>
      </c>
      <c r="B28" s="102">
        <f>'MH Measure Summary'!AD28</f>
        <v>0.24299999999999999</v>
      </c>
    </row>
    <row r="29" spans="1:2" x14ac:dyDescent="0.2">
      <c r="A29" s="5" t="s">
        <v>137</v>
      </c>
      <c r="B29" s="102">
        <f>'MH Measure Summary'!AD29</f>
        <v>0.10199999999999999</v>
      </c>
    </row>
    <row r="30" spans="1:2" x14ac:dyDescent="0.2">
      <c r="A30" s="5" t="s">
        <v>138</v>
      </c>
      <c r="B30" s="102">
        <f>'MH Measure Summary'!AD30</f>
        <v>8.2000000000000003E-2</v>
      </c>
    </row>
    <row r="31" spans="1:2" x14ac:dyDescent="0.2">
      <c r="A31" s="5" t="s">
        <v>195</v>
      </c>
      <c r="B31" s="102">
        <f>'MH Measure Summary'!AD31</f>
        <v>0.121</v>
      </c>
    </row>
    <row r="32" spans="1:2" x14ac:dyDescent="0.2">
      <c r="A32" s="5" t="s">
        <v>139</v>
      </c>
      <c r="B32" s="102">
        <f>'MH Measure Summary'!AD32</f>
        <v>9.1999999999999998E-2</v>
      </c>
    </row>
    <row r="33" spans="1:2" x14ac:dyDescent="0.2">
      <c r="A33" s="5" t="s">
        <v>175</v>
      </c>
      <c r="B33" s="102">
        <f>'MH Measure Summary'!AD33</f>
        <v>9.2999999999999999E-2</v>
      </c>
    </row>
    <row r="34" spans="1:2" x14ac:dyDescent="0.2">
      <c r="A34" s="5" t="s">
        <v>140</v>
      </c>
      <c r="B34" s="102">
        <f>'MH Measure Summary'!AD34</f>
        <v>7.5999999999999998E-2</v>
      </c>
    </row>
    <row r="35" spans="1:2" x14ac:dyDescent="0.2">
      <c r="A35" s="5" t="s">
        <v>141</v>
      </c>
      <c r="B35" s="102">
        <f>'MH Measure Summary'!AD35</f>
        <v>0.108</v>
      </c>
    </row>
    <row r="36" spans="1:2" x14ac:dyDescent="0.2">
      <c r="A36" s="5" t="s">
        <v>142</v>
      </c>
      <c r="B36" s="102">
        <f>'MH Measure Summary'!AD36</f>
        <v>5.2999999999999999E-2</v>
      </c>
    </row>
    <row r="37" spans="1:2" x14ac:dyDescent="0.2">
      <c r="A37" s="5" t="s">
        <v>143</v>
      </c>
      <c r="B37" s="102">
        <f>'MH Measure Summary'!AD37</f>
        <v>8.5000000000000006E-2</v>
      </c>
    </row>
    <row r="38" spans="1:2" x14ac:dyDescent="0.2">
      <c r="A38" s="5" t="s">
        <v>144</v>
      </c>
      <c r="B38" s="102">
        <f>'MH Measure Summary'!AD38</f>
        <v>0.17599999999999999</v>
      </c>
    </row>
    <row r="39" spans="1:2" x14ac:dyDescent="0.2">
      <c r="A39" s="5" t="s">
        <v>145</v>
      </c>
      <c r="B39" s="102">
        <f>'MH Measure Summary'!AD39</f>
        <v>0.14499999999999999</v>
      </c>
    </row>
    <row r="40" spans="1:2" x14ac:dyDescent="0.2">
      <c r="A40" s="5" t="s">
        <v>146</v>
      </c>
      <c r="B40" s="102">
        <f>'MH Measure Summary'!AD40</f>
        <v>0.16600000000000001</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CE64-BAF3-4D27-899E-2BC344551F2D}">
  <sheetPr>
    <tabColor rgb="FF00B050"/>
  </sheetPr>
  <dimension ref="A1:B40"/>
  <sheetViews>
    <sheetView workbookViewId="0">
      <selection sqref="A1:B1"/>
    </sheetView>
  </sheetViews>
  <sheetFormatPr defaultRowHeight="12.75" x14ac:dyDescent="0.2"/>
  <cols>
    <col min="1" max="1" width="49.42578125" bestFit="1" customWidth="1"/>
    <col min="2" max="2" width="6.28515625" bestFit="1" customWidth="1"/>
  </cols>
  <sheetData>
    <row r="1" spans="1:2" x14ac:dyDescent="0.2">
      <c r="A1" s="66" t="s">
        <v>0</v>
      </c>
      <c r="B1" s="66" t="s">
        <v>303</v>
      </c>
    </row>
    <row r="2" spans="1:2" x14ac:dyDescent="0.2">
      <c r="A2" s="5" t="s">
        <v>111</v>
      </c>
      <c r="B2" s="102">
        <f>'MH Measure Summary'!AE2</f>
        <v>0.09</v>
      </c>
    </row>
    <row r="3" spans="1:2" x14ac:dyDescent="0.2">
      <c r="A3" s="5" t="s">
        <v>112</v>
      </c>
      <c r="B3" s="102">
        <f>'MH Measure Summary'!AE3</f>
        <v>0.24399999999999999</v>
      </c>
    </row>
    <row r="4" spans="1:2" x14ac:dyDescent="0.2">
      <c r="A4" s="5" t="s">
        <v>113</v>
      </c>
      <c r="B4" s="102">
        <f>'MH Measure Summary'!AE4</f>
        <v>0.434</v>
      </c>
    </row>
    <row r="5" spans="1:2" x14ac:dyDescent="0.2">
      <c r="A5" s="5" t="s">
        <v>114</v>
      </c>
      <c r="B5" s="102">
        <f>'MH Measure Summary'!AE5</f>
        <v>0.24199999999999999</v>
      </c>
    </row>
    <row r="6" spans="1:2" x14ac:dyDescent="0.2">
      <c r="A6" s="5" t="s">
        <v>115</v>
      </c>
      <c r="B6" s="102">
        <f>'MH Measure Summary'!AE6</f>
        <v>0.16300000000000001</v>
      </c>
    </row>
    <row r="7" spans="1:2" x14ac:dyDescent="0.2">
      <c r="A7" s="5" t="s">
        <v>116</v>
      </c>
      <c r="B7" s="102">
        <f>'MH Measure Summary'!AE7</f>
        <v>5.8000000000000003E-2</v>
      </c>
    </row>
    <row r="8" spans="1:2" x14ac:dyDescent="0.2">
      <c r="A8" s="5" t="s">
        <v>117</v>
      </c>
      <c r="B8" s="102">
        <f>'MH Measure Summary'!AE8</f>
        <v>0.46100000000000002</v>
      </c>
    </row>
    <row r="9" spans="1:2" x14ac:dyDescent="0.2">
      <c r="A9" s="5" t="s">
        <v>194</v>
      </c>
      <c r="B9" s="102">
        <f>'MH Measure Summary'!AE9</f>
        <v>0.1</v>
      </c>
    </row>
    <row r="10" spans="1:2" x14ac:dyDescent="0.2">
      <c r="A10" s="5" t="s">
        <v>118</v>
      </c>
      <c r="B10" s="102">
        <f>'MH Measure Summary'!AE10</f>
        <v>0.17299999999999999</v>
      </c>
    </row>
    <row r="11" spans="1:2" x14ac:dyDescent="0.2">
      <c r="A11" s="5" t="s">
        <v>119</v>
      </c>
      <c r="B11" s="102">
        <f>'MH Measure Summary'!AE11</f>
        <v>0.308</v>
      </c>
    </row>
    <row r="12" spans="1:2" x14ac:dyDescent="0.2">
      <c r="A12" s="5" t="s">
        <v>120</v>
      </c>
      <c r="B12" s="102">
        <f>'MH Measure Summary'!AE12</f>
        <v>0.16600000000000001</v>
      </c>
    </row>
    <row r="13" spans="1:2" x14ac:dyDescent="0.2">
      <c r="A13" s="5" t="s">
        <v>121</v>
      </c>
      <c r="B13" s="102">
        <f>'MH Measure Summary'!AE13</f>
        <v>9.1999999999999998E-2</v>
      </c>
    </row>
    <row r="14" spans="1:2" x14ac:dyDescent="0.2">
      <c r="A14" s="5" t="s">
        <v>122</v>
      </c>
      <c r="B14" s="102">
        <f>'MH Measure Summary'!AE14</f>
        <v>0.113</v>
      </c>
    </row>
    <row r="15" spans="1:2" x14ac:dyDescent="0.2">
      <c r="A15" s="5" t="s">
        <v>123</v>
      </c>
      <c r="B15" s="102">
        <f>'MH Measure Summary'!AE15</f>
        <v>0.26100000000000001</v>
      </c>
    </row>
    <row r="16" spans="1:2" x14ac:dyDescent="0.2">
      <c r="A16" s="5" t="s">
        <v>124</v>
      </c>
      <c r="B16" s="102">
        <f>'MH Measure Summary'!AE16</f>
        <v>0.13600000000000001</v>
      </c>
    </row>
    <row r="17" spans="1:2" x14ac:dyDescent="0.2">
      <c r="A17" s="5" t="s">
        <v>125</v>
      </c>
      <c r="B17" s="102">
        <f>'MH Measure Summary'!AE17</f>
        <v>0.184</v>
      </c>
    </row>
    <row r="18" spans="1:2" x14ac:dyDescent="0.2">
      <c r="A18" s="5" t="s">
        <v>126</v>
      </c>
      <c r="B18" s="102">
        <f>'MH Measure Summary'!AE18</f>
        <v>0.26600000000000001</v>
      </c>
    </row>
    <row r="19" spans="1:2" x14ac:dyDescent="0.2">
      <c r="A19" s="5" t="s">
        <v>127</v>
      </c>
      <c r="B19" s="102">
        <f>'MH Measure Summary'!AE19</f>
        <v>0.441</v>
      </c>
    </row>
    <row r="20" spans="1:2" x14ac:dyDescent="0.2">
      <c r="A20" s="5" t="s">
        <v>128</v>
      </c>
      <c r="B20" s="102">
        <f>'MH Measure Summary'!AE20</f>
        <v>0.35599999999999998</v>
      </c>
    </row>
    <row r="21" spans="1:2" x14ac:dyDescent="0.2">
      <c r="A21" s="5" t="s">
        <v>129</v>
      </c>
      <c r="B21" s="102">
        <f>'MH Measure Summary'!AE21</f>
        <v>0.22</v>
      </c>
    </row>
    <row r="22" spans="1:2" x14ac:dyDescent="0.2">
      <c r="A22" s="5" t="s">
        <v>130</v>
      </c>
      <c r="B22" s="102">
        <f>'MH Measure Summary'!AE22</f>
        <v>0.46500000000000002</v>
      </c>
    </row>
    <row r="23" spans="1:2" x14ac:dyDescent="0.2">
      <c r="A23" s="5" t="s">
        <v>131</v>
      </c>
      <c r="B23" s="102">
        <f>'MH Measure Summary'!AE23</f>
        <v>0.17699999999999999</v>
      </c>
    </row>
    <row r="24" spans="1:2" x14ac:dyDescent="0.2">
      <c r="A24" s="5" t="s">
        <v>132</v>
      </c>
      <c r="B24" s="102">
        <f>'MH Measure Summary'!AE24</f>
        <v>0.25</v>
      </c>
    </row>
    <row r="25" spans="1:2" x14ac:dyDescent="0.2">
      <c r="A25" s="5" t="s">
        <v>133</v>
      </c>
      <c r="B25" s="102">
        <f>'MH Measure Summary'!AE25</f>
        <v>0.27100000000000002</v>
      </c>
    </row>
    <row r="26" spans="1:2" x14ac:dyDescent="0.2">
      <c r="A26" s="5" t="s">
        <v>134</v>
      </c>
      <c r="B26" s="102">
        <f>'MH Measure Summary'!AE26</f>
        <v>0.216</v>
      </c>
    </row>
    <row r="27" spans="1:2" x14ac:dyDescent="0.2">
      <c r="A27" s="5" t="s">
        <v>135</v>
      </c>
      <c r="B27" s="102">
        <f>'MH Measure Summary'!AE27</f>
        <v>0.39700000000000002</v>
      </c>
    </row>
    <row r="28" spans="1:2" x14ac:dyDescent="0.2">
      <c r="A28" s="5" t="s">
        <v>136</v>
      </c>
      <c r="B28" s="102">
        <f>'MH Measure Summary'!AE28</f>
        <v>0.19700000000000001</v>
      </c>
    </row>
    <row r="29" spans="1:2" x14ac:dyDescent="0.2">
      <c r="A29" s="5" t="s">
        <v>137</v>
      </c>
      <c r="B29" s="102">
        <f>'MH Measure Summary'!AE29</f>
        <v>0.73099999999999998</v>
      </c>
    </row>
    <row r="30" spans="1:2" x14ac:dyDescent="0.2">
      <c r="A30" s="5" t="s">
        <v>138</v>
      </c>
      <c r="B30" s="102">
        <f>'MH Measure Summary'!AE30</f>
        <v>0.55700000000000005</v>
      </c>
    </row>
    <row r="31" spans="1:2" x14ac:dyDescent="0.2">
      <c r="A31" s="5" t="s">
        <v>195</v>
      </c>
      <c r="B31" s="102">
        <f>'MH Measure Summary'!AE31</f>
        <v>0.28100000000000003</v>
      </c>
    </row>
    <row r="32" spans="1:2" x14ac:dyDescent="0.2">
      <c r="A32" s="5" t="s">
        <v>139</v>
      </c>
      <c r="B32" s="102">
        <f>'MH Measure Summary'!AE32</f>
        <v>0.29699999999999999</v>
      </c>
    </row>
    <row r="33" spans="1:2" x14ac:dyDescent="0.2">
      <c r="A33" s="5" t="s">
        <v>175</v>
      </c>
      <c r="B33" s="102">
        <f>'MH Measure Summary'!AE33</f>
        <v>0.38200000000000001</v>
      </c>
    </row>
    <row r="34" spans="1:2" x14ac:dyDescent="0.2">
      <c r="A34" s="5" t="s">
        <v>140</v>
      </c>
      <c r="B34" s="102">
        <f>'MH Measure Summary'!AE34</f>
        <v>0.222</v>
      </c>
    </row>
    <row r="35" spans="1:2" x14ac:dyDescent="0.2">
      <c r="A35" s="5" t="s">
        <v>141</v>
      </c>
      <c r="B35" s="102">
        <f>'MH Measure Summary'!AE35</f>
        <v>0.19600000000000001</v>
      </c>
    </row>
    <row r="36" spans="1:2" x14ac:dyDescent="0.2">
      <c r="A36" s="5" t="s">
        <v>142</v>
      </c>
      <c r="B36" s="102">
        <f>'MH Measure Summary'!AE36</f>
        <v>0.23599999999999999</v>
      </c>
    </row>
    <row r="37" spans="1:2" x14ac:dyDescent="0.2">
      <c r="A37" s="5" t="s">
        <v>143</v>
      </c>
      <c r="B37" s="102">
        <f>'MH Measure Summary'!AE37</f>
        <v>0.16700000000000001</v>
      </c>
    </row>
    <row r="38" spans="1:2" x14ac:dyDescent="0.2">
      <c r="A38" s="5" t="s">
        <v>144</v>
      </c>
      <c r="B38" s="102">
        <f>'MH Measure Summary'!AE38</f>
        <v>0.224</v>
      </c>
    </row>
    <row r="39" spans="1:2" x14ac:dyDescent="0.2">
      <c r="A39" s="5" t="s">
        <v>145</v>
      </c>
      <c r="B39" s="102">
        <f>'MH Measure Summary'!AE39</f>
        <v>0.13500000000000001</v>
      </c>
    </row>
    <row r="40" spans="1:2" x14ac:dyDescent="0.2">
      <c r="A40" s="5" t="s">
        <v>146</v>
      </c>
      <c r="B40" s="102">
        <f>'MH Measure Summary'!AE40</f>
        <v>0.16900000000000001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48"/>
  <sheetViews>
    <sheetView zoomScale="87" zoomScaleNormal="87" workbookViewId="0">
      <pane xSplit="1" ySplit="1" topLeftCell="B2" activePane="bottomRight" state="frozen"/>
      <selection pane="topRight" activeCell="B1" sqref="B1"/>
      <selection pane="bottomLeft" activeCell="A2" sqref="A2"/>
      <selection pane="bottomRight"/>
    </sheetView>
  </sheetViews>
  <sheetFormatPr defaultColWidth="0" defaultRowHeight="11.25" zeroHeight="1" x14ac:dyDescent="0.2"/>
  <cols>
    <col min="1" max="1" width="60.5703125" style="26" bestFit="1" customWidth="1"/>
    <col min="2" max="2" width="18.85546875" style="26" bestFit="1" customWidth="1"/>
    <col min="3" max="3" width="20.5703125" style="26" bestFit="1" customWidth="1"/>
    <col min="4" max="4" width="21" style="26" bestFit="1" customWidth="1"/>
    <col min="5" max="5" width="23.28515625" style="26" bestFit="1" customWidth="1"/>
    <col min="6" max="6" width="34.85546875" style="26" bestFit="1" customWidth="1"/>
    <col min="7" max="7" width="18.7109375" style="26" bestFit="1" customWidth="1"/>
    <col min="8" max="8" width="18.85546875" style="27" bestFit="1" customWidth="1"/>
    <col min="9" max="9" width="22.5703125" style="27" bestFit="1" customWidth="1"/>
    <col min="10" max="10" width="24.5703125" style="27" bestFit="1" customWidth="1"/>
    <col min="11" max="11" width="20.5703125" style="27" bestFit="1" customWidth="1"/>
    <col min="12" max="12" width="26.42578125" style="26" bestFit="1" customWidth="1"/>
    <col min="13" max="13" width="20.5703125" style="26" bestFit="1" customWidth="1"/>
    <col min="14" max="14" width="23.28515625" style="26" bestFit="1" customWidth="1"/>
    <col min="15" max="15" width="19.42578125" style="26" bestFit="1" customWidth="1"/>
    <col min="16" max="16" width="25.7109375" style="26" bestFit="1" customWidth="1"/>
    <col min="17" max="17" width="21.85546875" style="27" bestFit="1" customWidth="1"/>
    <col min="18" max="18" width="22" style="27" bestFit="1" customWidth="1"/>
    <col min="19" max="19" width="28" style="27" bestFit="1" customWidth="1"/>
    <col min="20" max="20" width="28.28515625" style="26" bestFit="1" customWidth="1"/>
    <col min="21" max="21" width="20.5703125" style="26" bestFit="1" customWidth="1"/>
    <col min="22" max="22" width="22.140625" style="26" bestFit="1" customWidth="1"/>
    <col min="23" max="23" width="41.7109375" style="25" bestFit="1" customWidth="1"/>
    <col min="24" max="24" width="38.85546875" style="25" bestFit="1" customWidth="1"/>
    <col min="25" max="25" width="24.7109375" style="26" bestFit="1" customWidth="1"/>
    <col min="26" max="26" width="22.42578125" style="26" bestFit="1" customWidth="1"/>
    <col min="27" max="27" width="29.42578125" style="26" bestFit="1" customWidth="1"/>
    <col min="28" max="28" width="29.7109375" style="26" bestFit="1" customWidth="1"/>
    <col min="29" max="29" width="27.140625" style="26" bestFit="1" customWidth="1"/>
    <col min="30" max="30" width="29.7109375" style="26" bestFit="1" customWidth="1"/>
    <col min="31" max="31" width="25.28515625" style="26" bestFit="1" customWidth="1"/>
    <col min="32" max="32" width="25.42578125" style="85" bestFit="1" customWidth="1"/>
    <col min="33" max="33" width="26.85546875" style="26" bestFit="1" customWidth="1"/>
    <col min="34" max="16384" width="9.140625" style="26" hidden="1"/>
  </cols>
  <sheetData>
    <row r="1" spans="1:33" s="70" customFormat="1" ht="42.75" x14ac:dyDescent="0.2">
      <c r="A1" s="140" t="s">
        <v>0</v>
      </c>
      <c r="B1" s="74" t="s">
        <v>1</v>
      </c>
      <c r="C1" s="74" t="s">
        <v>150</v>
      </c>
      <c r="D1" s="74" t="s">
        <v>96</v>
      </c>
      <c r="E1" s="74" t="s">
        <v>153</v>
      </c>
      <c r="F1" s="74" t="s">
        <v>159</v>
      </c>
      <c r="G1" s="74" t="s">
        <v>196</v>
      </c>
      <c r="H1" s="74" t="s">
        <v>152</v>
      </c>
      <c r="I1" s="74" t="s">
        <v>157</v>
      </c>
      <c r="J1" s="74" t="s">
        <v>198</v>
      </c>
      <c r="K1" s="74" t="s">
        <v>264</v>
      </c>
      <c r="L1" s="74" t="s">
        <v>199</v>
      </c>
      <c r="M1" s="74" t="s">
        <v>107</v>
      </c>
      <c r="N1" s="74" t="s">
        <v>108</v>
      </c>
      <c r="O1" s="74" t="s">
        <v>109</v>
      </c>
      <c r="P1" s="74" t="s">
        <v>148</v>
      </c>
      <c r="Q1" s="74" t="s">
        <v>149</v>
      </c>
      <c r="R1" s="74" t="s">
        <v>97</v>
      </c>
      <c r="S1" s="74" t="s">
        <v>156</v>
      </c>
      <c r="T1" s="74" t="s">
        <v>158</v>
      </c>
      <c r="U1" s="74" t="s">
        <v>200</v>
      </c>
      <c r="V1" s="74" t="s">
        <v>201</v>
      </c>
      <c r="W1" s="74" t="s">
        <v>259</v>
      </c>
      <c r="X1" s="74" t="s">
        <v>169</v>
      </c>
      <c r="Y1" s="74" t="s">
        <v>3</v>
      </c>
      <c r="Z1" s="74" t="s">
        <v>4</v>
      </c>
      <c r="AA1" s="74" t="s">
        <v>300</v>
      </c>
      <c r="AB1" s="74" t="s">
        <v>272</v>
      </c>
      <c r="AC1" s="74" t="s">
        <v>296</v>
      </c>
      <c r="AD1" s="74" t="s">
        <v>297</v>
      </c>
      <c r="AE1" s="74" t="s">
        <v>301</v>
      </c>
      <c r="AF1" s="74" t="s">
        <v>298</v>
      </c>
      <c r="AG1" s="74" t="s">
        <v>299</v>
      </c>
    </row>
    <row r="2" spans="1:33" s="10" customFormat="1" ht="15" x14ac:dyDescent="0.2">
      <c r="A2" s="73" t="s">
        <v>5</v>
      </c>
      <c r="B2" s="112" t="s">
        <v>369</v>
      </c>
      <c r="C2" s="71">
        <v>0.229197080291971</v>
      </c>
      <c r="D2" s="71">
        <v>0.94495412844036697</v>
      </c>
      <c r="E2" s="71">
        <v>1.0460893854748601</v>
      </c>
      <c r="F2" s="113" t="s">
        <v>387</v>
      </c>
      <c r="G2" s="71">
        <v>0.98599999999999999</v>
      </c>
      <c r="H2" s="71">
        <v>0.49371428571428599</v>
      </c>
      <c r="I2" s="113" t="s">
        <v>400</v>
      </c>
      <c r="J2" s="71" t="s">
        <v>306</v>
      </c>
      <c r="K2" s="113" t="s">
        <v>432</v>
      </c>
      <c r="L2" s="71">
        <v>0.311</v>
      </c>
      <c r="M2" s="88">
        <v>1.7415812741720799E-2</v>
      </c>
      <c r="N2" s="71">
        <v>0.87945998071359699</v>
      </c>
      <c r="O2" s="71">
        <v>2.5405168637757298E-3</v>
      </c>
      <c r="P2" s="113" t="s">
        <v>452</v>
      </c>
      <c r="Q2" s="112" t="s">
        <v>473</v>
      </c>
      <c r="R2" s="71">
        <v>1</v>
      </c>
      <c r="S2" s="71">
        <v>0.54400000000000004</v>
      </c>
      <c r="T2" s="71">
        <v>0.75785953177257503</v>
      </c>
      <c r="U2" s="71">
        <v>0.81299999999999994</v>
      </c>
      <c r="V2" s="71">
        <v>0.76200000000000001</v>
      </c>
      <c r="W2" s="112" t="s">
        <v>556</v>
      </c>
      <c r="X2" s="112" t="s">
        <v>391</v>
      </c>
      <c r="Y2" s="72">
        <v>0.28527607361963198</v>
      </c>
      <c r="Z2" s="71">
        <v>1</v>
      </c>
      <c r="AA2" s="72">
        <v>0.27700000000000002</v>
      </c>
      <c r="AB2" s="113" t="s">
        <v>538</v>
      </c>
      <c r="AC2" s="71">
        <v>0.74</v>
      </c>
      <c r="AD2" s="71">
        <v>0.10299999999999999</v>
      </c>
      <c r="AE2" s="71">
        <v>0.09</v>
      </c>
      <c r="AF2" s="71">
        <v>0.105</v>
      </c>
      <c r="AG2" s="71">
        <v>0.193</v>
      </c>
    </row>
    <row r="3" spans="1:33" s="10" customFormat="1" ht="15" x14ac:dyDescent="0.2">
      <c r="A3" s="73" t="s">
        <v>6</v>
      </c>
      <c r="B3" s="71">
        <v>1.0739680887963901</v>
      </c>
      <c r="C3" s="71">
        <v>0.61573650503202204</v>
      </c>
      <c r="D3" s="71">
        <v>0.69230769230769196</v>
      </c>
      <c r="E3" s="113" t="s">
        <v>373</v>
      </c>
      <c r="F3" s="71">
        <v>0.126426690079017</v>
      </c>
      <c r="G3" s="71">
        <v>0.998</v>
      </c>
      <c r="H3" s="71">
        <v>0.37331536388140202</v>
      </c>
      <c r="I3" s="113" t="s">
        <v>401</v>
      </c>
      <c r="J3" s="71" t="s">
        <v>307</v>
      </c>
      <c r="K3" s="71" t="s">
        <v>345</v>
      </c>
      <c r="L3" s="71">
        <v>0.59499999999999997</v>
      </c>
      <c r="M3" s="71">
        <v>7.5487553493825601E-3</v>
      </c>
      <c r="N3" s="71">
        <v>0.95863746958637497</v>
      </c>
      <c r="O3" s="71">
        <v>1.2784454103809801E-4</v>
      </c>
      <c r="P3" s="71">
        <v>0.52287581699346397</v>
      </c>
      <c r="Q3" s="72">
        <v>5.4888223552894203E-2</v>
      </c>
      <c r="R3" s="71">
        <v>0.993174061433447</v>
      </c>
      <c r="S3" s="71">
        <v>0.4</v>
      </c>
      <c r="T3" s="71">
        <v>0.71707670043415295</v>
      </c>
      <c r="U3" s="71">
        <v>0.67400000000000004</v>
      </c>
      <c r="V3" s="71">
        <v>0.80800000000000005</v>
      </c>
      <c r="W3" s="112" t="s">
        <v>557</v>
      </c>
      <c r="X3" s="72"/>
      <c r="Y3" s="72">
        <v>0.25938566552900999</v>
      </c>
      <c r="Z3" s="113" t="s">
        <v>535</v>
      </c>
      <c r="AA3" s="72">
        <v>0.11700000000000001</v>
      </c>
      <c r="AB3" s="113" t="s">
        <v>539</v>
      </c>
      <c r="AC3" s="71">
        <v>0.68400000000000005</v>
      </c>
      <c r="AD3" s="71">
        <v>0.13</v>
      </c>
      <c r="AE3" s="71">
        <v>0.24399999999999999</v>
      </c>
      <c r="AF3" s="71">
        <v>0.3</v>
      </c>
      <c r="AG3" s="71">
        <v>0.32300000000000001</v>
      </c>
    </row>
    <row r="4" spans="1:33" s="10" customFormat="1" ht="15" x14ac:dyDescent="0.2">
      <c r="A4" s="73" t="s">
        <v>7</v>
      </c>
      <c r="B4" s="112" t="s">
        <v>370</v>
      </c>
      <c r="C4" s="71">
        <v>0.39222118088097502</v>
      </c>
      <c r="D4" s="71">
        <v>0.83927804039535903</v>
      </c>
      <c r="E4" s="113" t="s">
        <v>378</v>
      </c>
      <c r="F4" s="113" t="s">
        <v>388</v>
      </c>
      <c r="G4" s="71">
        <v>0.99299999999999999</v>
      </c>
      <c r="H4" s="71">
        <v>0.55884773662551501</v>
      </c>
      <c r="I4" s="113" t="s">
        <v>402</v>
      </c>
      <c r="J4" s="71" t="s">
        <v>308</v>
      </c>
      <c r="K4" s="113" t="s">
        <v>433</v>
      </c>
      <c r="L4" s="71">
        <v>0.41099999999999998</v>
      </c>
      <c r="M4" s="71">
        <v>4.6109195962532601E-3</v>
      </c>
      <c r="N4" s="71">
        <v>0.973784063470162</v>
      </c>
      <c r="O4" s="71">
        <v>6.9726902963393404E-5</v>
      </c>
      <c r="P4" s="71">
        <v>0.72549019607843102</v>
      </c>
      <c r="Q4" s="72">
        <v>8.5282541640962398E-2</v>
      </c>
      <c r="R4" s="71">
        <v>0.99759036144578295</v>
      </c>
      <c r="S4" s="71">
        <v>0.499</v>
      </c>
      <c r="T4" s="71">
        <v>0.74501108647450098</v>
      </c>
      <c r="U4" s="71">
        <v>0.73399999999999999</v>
      </c>
      <c r="V4" s="71">
        <v>0.70199999999999996</v>
      </c>
      <c r="W4" s="112" t="s">
        <v>558</v>
      </c>
      <c r="X4" s="72">
        <v>0.91228070175438603</v>
      </c>
      <c r="Y4" s="112" t="s">
        <v>518</v>
      </c>
      <c r="Z4" s="71">
        <v>0.98245614035087703</v>
      </c>
      <c r="AA4" s="72">
        <v>0.254</v>
      </c>
      <c r="AB4" s="113" t="s">
        <v>506</v>
      </c>
      <c r="AC4" s="71">
        <v>0.67100000000000004</v>
      </c>
      <c r="AD4" s="71">
        <v>9.7000000000000003E-2</v>
      </c>
      <c r="AE4" s="71">
        <v>0.434</v>
      </c>
      <c r="AF4" s="71">
        <v>0.26600000000000001</v>
      </c>
      <c r="AG4" s="71">
        <v>0.24399999999999999</v>
      </c>
    </row>
    <row r="5" spans="1:33" s="10" customFormat="1" ht="15" x14ac:dyDescent="0.2">
      <c r="A5" s="73" t="s">
        <v>8</v>
      </c>
      <c r="B5" s="71">
        <v>1.0757575757575799</v>
      </c>
      <c r="C5" s="71">
        <v>0.57228915662650603</v>
      </c>
      <c r="D5" s="71">
        <v>0.74208144796380104</v>
      </c>
      <c r="E5" s="113" t="s">
        <v>379</v>
      </c>
      <c r="F5" s="71">
        <v>0.249756097560976</v>
      </c>
      <c r="G5" s="71">
        <v>0.99099999999999999</v>
      </c>
      <c r="H5" s="71">
        <v>0.527630946660259</v>
      </c>
      <c r="I5" s="113" t="s">
        <v>403</v>
      </c>
      <c r="J5" s="71" t="s">
        <v>309</v>
      </c>
      <c r="K5" s="71" t="s">
        <v>324</v>
      </c>
      <c r="L5" s="71">
        <v>0.47199999999999998</v>
      </c>
      <c r="M5" s="71">
        <v>5.7577064976084497E-3</v>
      </c>
      <c r="N5" s="71">
        <v>0.843031123139378</v>
      </c>
      <c r="O5" s="71">
        <v>1.8173007026896099E-4</v>
      </c>
      <c r="P5" s="71">
        <v>0.54472843450479203</v>
      </c>
      <c r="Q5" s="72">
        <v>4.1866790009250698E-2</v>
      </c>
      <c r="R5" s="71">
        <v>0.993311036789298</v>
      </c>
      <c r="S5" s="71">
        <v>0.56899999999999995</v>
      </c>
      <c r="T5" s="113" t="s">
        <v>408</v>
      </c>
      <c r="U5" s="71">
        <v>0.72499999999999998</v>
      </c>
      <c r="V5" s="71">
        <v>0.83799999999999997</v>
      </c>
      <c r="W5" s="112" t="s">
        <v>559</v>
      </c>
      <c r="X5" s="112" t="s">
        <v>391</v>
      </c>
      <c r="Y5" s="112" t="s">
        <v>519</v>
      </c>
      <c r="Z5" s="71">
        <v>0.96666666666666701</v>
      </c>
      <c r="AA5" s="72">
        <v>0.28499999999999998</v>
      </c>
      <c r="AB5" s="113" t="s">
        <v>540</v>
      </c>
      <c r="AC5" s="71">
        <v>0.75600000000000001</v>
      </c>
      <c r="AD5" s="71">
        <v>4.7E-2</v>
      </c>
      <c r="AE5" s="71">
        <v>0.24199999999999999</v>
      </c>
      <c r="AF5" s="71"/>
      <c r="AG5" s="71">
        <v>0.42799999999999999</v>
      </c>
    </row>
    <row r="6" spans="1:33" s="10" customFormat="1" ht="15" x14ac:dyDescent="0.2">
      <c r="A6" s="73" t="s">
        <v>9</v>
      </c>
      <c r="B6" s="71">
        <v>1.0531173294059899</v>
      </c>
      <c r="C6" s="71">
        <v>0.44930291508238301</v>
      </c>
      <c r="D6" s="71">
        <v>0.92149970708845896</v>
      </c>
      <c r="E6" s="71">
        <v>1.0426574885273301</v>
      </c>
      <c r="F6" s="84">
        <v>0.1</v>
      </c>
      <c r="G6" s="71">
        <v>0.98299999999999998</v>
      </c>
      <c r="H6" s="71">
        <v>0.507232704402516</v>
      </c>
      <c r="I6" s="113" t="s">
        <v>404</v>
      </c>
      <c r="J6" s="71" t="s">
        <v>310</v>
      </c>
      <c r="K6" s="113" t="s">
        <v>434</v>
      </c>
      <c r="L6" s="113" t="s">
        <v>442</v>
      </c>
      <c r="M6" s="71">
        <v>5.6596218166188204E-3</v>
      </c>
      <c r="N6" s="71">
        <v>0.84324686940965998</v>
      </c>
      <c r="O6" s="71">
        <v>1.44712289119921E-3</v>
      </c>
      <c r="P6" s="113" t="s">
        <v>453</v>
      </c>
      <c r="Q6" s="72">
        <v>5.4743960208432002E-2</v>
      </c>
      <c r="R6" s="71">
        <v>0.998252766453116</v>
      </c>
      <c r="S6" s="71">
        <v>0.58099999999999996</v>
      </c>
      <c r="T6" s="113" t="s">
        <v>485</v>
      </c>
      <c r="U6" s="71">
        <v>0.70599999999999996</v>
      </c>
      <c r="V6" s="71">
        <v>0.82099999999999995</v>
      </c>
      <c r="W6" s="112" t="s">
        <v>560</v>
      </c>
      <c r="X6" s="112" t="s">
        <v>391</v>
      </c>
      <c r="Y6" s="72">
        <v>0.26010101010101</v>
      </c>
      <c r="Z6" s="71">
        <v>1</v>
      </c>
      <c r="AA6" s="72">
        <v>0.191</v>
      </c>
      <c r="AB6" s="113" t="s">
        <v>507</v>
      </c>
      <c r="AC6" s="71">
        <v>0.75</v>
      </c>
      <c r="AD6" s="71">
        <v>0.154</v>
      </c>
      <c r="AE6" s="71">
        <v>0.16300000000000001</v>
      </c>
      <c r="AF6" s="71">
        <v>0.34899999999999998</v>
      </c>
      <c r="AG6" s="71">
        <v>0.26200000000000001</v>
      </c>
    </row>
    <row r="7" spans="1:33" s="10" customFormat="1" ht="15" x14ac:dyDescent="0.2">
      <c r="A7" s="73" t="s">
        <v>10</v>
      </c>
      <c r="B7" s="112" t="s">
        <v>371</v>
      </c>
      <c r="C7" s="71">
        <v>0.20420420420420399</v>
      </c>
      <c r="D7" s="71">
        <v>0.83606557377049195</v>
      </c>
      <c r="E7" s="71">
        <v>1.06567796610169</v>
      </c>
      <c r="F7" s="71">
        <v>0.16512915129151301</v>
      </c>
      <c r="G7" s="71">
        <v>0.99199999999999999</v>
      </c>
      <c r="H7" s="71">
        <v>0.263591433278418</v>
      </c>
      <c r="I7" s="113" t="s">
        <v>405</v>
      </c>
      <c r="J7" s="71" t="s">
        <v>311</v>
      </c>
      <c r="K7" s="71" t="s">
        <v>346</v>
      </c>
      <c r="L7" s="71">
        <v>0.49299999999999999</v>
      </c>
      <c r="M7" s="71">
        <v>1.65311013091567E-2</v>
      </c>
      <c r="N7" s="71">
        <v>0.94381035996488105</v>
      </c>
      <c r="O7" s="113" t="s">
        <v>555</v>
      </c>
      <c r="P7" s="71">
        <v>0.69660194174757295</v>
      </c>
      <c r="Q7" s="112" t="s">
        <v>474</v>
      </c>
      <c r="R7" s="71">
        <v>1</v>
      </c>
      <c r="S7" s="71">
        <v>0.29299999999999998</v>
      </c>
      <c r="T7" s="71">
        <v>0.72524531668153402</v>
      </c>
      <c r="U7" s="71">
        <v>0.73899999999999999</v>
      </c>
      <c r="V7" s="71">
        <v>0.91300000000000003</v>
      </c>
      <c r="W7" s="112" t="s">
        <v>561</v>
      </c>
      <c r="X7" s="112" t="s">
        <v>391</v>
      </c>
      <c r="Y7" s="72">
        <v>0.253488372093023</v>
      </c>
      <c r="Z7" s="71">
        <v>1</v>
      </c>
      <c r="AA7" s="72">
        <v>0</v>
      </c>
      <c r="AB7" s="113" t="s">
        <v>540</v>
      </c>
      <c r="AC7" s="71">
        <v>0.72699999999999998</v>
      </c>
      <c r="AD7" s="71">
        <v>0.185</v>
      </c>
      <c r="AE7" s="71">
        <v>5.8000000000000003E-2</v>
      </c>
      <c r="AF7" s="71">
        <v>0.2</v>
      </c>
      <c r="AG7" s="71">
        <v>0.45400000000000001</v>
      </c>
    </row>
    <row r="8" spans="1:33" s="10" customFormat="1" ht="15" x14ac:dyDescent="0.2">
      <c r="A8" s="73" t="s">
        <v>11</v>
      </c>
      <c r="B8" s="112" t="s">
        <v>372</v>
      </c>
      <c r="C8" s="71">
        <v>0.60563380281690105</v>
      </c>
      <c r="D8" s="71">
        <v>0.68181818181818199</v>
      </c>
      <c r="E8" s="113" t="s">
        <v>380</v>
      </c>
      <c r="F8" s="71">
        <v>0.38076923076923103</v>
      </c>
      <c r="G8" s="71">
        <v>0.997</v>
      </c>
      <c r="H8" s="71">
        <v>0.35064935064935099</v>
      </c>
      <c r="I8" s="113" t="s">
        <v>406</v>
      </c>
      <c r="J8" s="71" t="s">
        <v>312</v>
      </c>
      <c r="K8" s="71" t="s">
        <v>347</v>
      </c>
      <c r="L8" s="71">
        <v>0.622</v>
      </c>
      <c r="M8" s="71">
        <v>1.8032709396861399E-2</v>
      </c>
      <c r="N8" s="71">
        <v>0.99369747899159699</v>
      </c>
      <c r="O8" s="71"/>
      <c r="P8" s="71"/>
      <c r="Q8" s="112" t="s">
        <v>475</v>
      </c>
      <c r="R8" s="71">
        <v>1</v>
      </c>
      <c r="S8" s="71">
        <v>0.39600000000000002</v>
      </c>
      <c r="T8" s="113" t="s">
        <v>486</v>
      </c>
      <c r="U8" s="71">
        <v>0.89200000000000002</v>
      </c>
      <c r="V8" s="71">
        <v>0.94599999999999995</v>
      </c>
      <c r="W8" s="112" t="s">
        <v>562</v>
      </c>
      <c r="X8" s="112" t="s">
        <v>391</v>
      </c>
      <c r="Y8" s="112" t="s">
        <v>520</v>
      </c>
      <c r="Z8" s="71"/>
      <c r="AA8" s="72">
        <v>0</v>
      </c>
      <c r="AB8" s="113" t="s">
        <v>507</v>
      </c>
      <c r="AC8" s="71">
        <v>1</v>
      </c>
      <c r="AD8" s="71">
        <v>4.7E-2</v>
      </c>
      <c r="AE8" s="84">
        <v>0.46100000000000002</v>
      </c>
      <c r="AF8" s="84">
        <v>0</v>
      </c>
      <c r="AG8" s="84">
        <v>1</v>
      </c>
    </row>
    <row r="9" spans="1:33" s="58" customFormat="1" ht="15" x14ac:dyDescent="0.2">
      <c r="A9" s="73" t="s">
        <v>176</v>
      </c>
      <c r="B9" s="71">
        <v>1.01746420576931</v>
      </c>
      <c r="C9" s="71">
        <v>0.81432537479178202</v>
      </c>
      <c r="D9" s="71">
        <v>0.89507975735789702</v>
      </c>
      <c r="E9" s="71">
        <v>1.09800562828827</v>
      </c>
      <c r="F9" s="113" t="s">
        <v>389</v>
      </c>
      <c r="G9" s="71">
        <v>0.995</v>
      </c>
      <c r="H9" s="71">
        <v>0.49456195004645598</v>
      </c>
      <c r="I9" s="113" t="s">
        <v>407</v>
      </c>
      <c r="J9" s="71" t="s">
        <v>313</v>
      </c>
      <c r="K9" s="113" t="s">
        <v>435</v>
      </c>
      <c r="L9" s="71">
        <v>0.4</v>
      </c>
      <c r="M9" s="71">
        <v>4.71341078714059E-3</v>
      </c>
      <c r="N9" s="71">
        <v>0.959454191033138</v>
      </c>
      <c r="O9" s="71">
        <v>3.2839892891426298E-4</v>
      </c>
      <c r="P9" s="113" t="s">
        <v>454</v>
      </c>
      <c r="Q9" s="72">
        <v>7.9255673314804098E-2</v>
      </c>
      <c r="R9" s="71">
        <v>0.996891413870726</v>
      </c>
      <c r="S9" s="71">
        <v>0.439</v>
      </c>
      <c r="T9" s="113" t="s">
        <v>487</v>
      </c>
      <c r="U9" s="71">
        <v>0.81499999999999995</v>
      </c>
      <c r="V9" s="71">
        <v>0.92700000000000005</v>
      </c>
      <c r="W9" s="112" t="s">
        <v>563</v>
      </c>
      <c r="X9" s="112" t="s">
        <v>391</v>
      </c>
      <c r="Y9" s="112" t="s">
        <v>521</v>
      </c>
      <c r="Z9" s="71"/>
      <c r="AA9" s="72">
        <v>0.19</v>
      </c>
      <c r="AB9" s="113" t="s">
        <v>537</v>
      </c>
      <c r="AC9" s="71">
        <v>0.84</v>
      </c>
      <c r="AD9" s="71">
        <v>0.106</v>
      </c>
      <c r="AE9" s="71">
        <v>0.1</v>
      </c>
      <c r="AF9" s="71">
        <v>0.26900000000000002</v>
      </c>
      <c r="AG9" s="71">
        <v>0.26500000000000001</v>
      </c>
    </row>
    <row r="10" spans="1:33" s="10" customFormat="1" ht="15" x14ac:dyDescent="0.2">
      <c r="A10" s="73" t="s">
        <v>12</v>
      </c>
      <c r="B10" s="112" t="s">
        <v>373</v>
      </c>
      <c r="C10" s="71">
        <v>0.40964305737245399</v>
      </c>
      <c r="D10" s="71">
        <v>0.891489361702128</v>
      </c>
      <c r="E10" s="113" t="s">
        <v>381</v>
      </c>
      <c r="F10" s="113" t="s">
        <v>390</v>
      </c>
      <c r="G10" s="71">
        <v>0.98</v>
      </c>
      <c r="H10" s="71">
        <v>0.34621363535420802</v>
      </c>
      <c r="I10" s="113" t="s">
        <v>408</v>
      </c>
      <c r="J10" s="71" t="s">
        <v>314</v>
      </c>
      <c r="K10" s="71" t="s">
        <v>348</v>
      </c>
      <c r="L10" s="71">
        <v>0.42499999999999999</v>
      </c>
      <c r="M10" s="71">
        <v>8.1910573708046004E-3</v>
      </c>
      <c r="N10" s="71">
        <v>0.80854643337819698</v>
      </c>
      <c r="O10" s="71">
        <v>2.2494524359202E-3</v>
      </c>
      <c r="P10" s="71">
        <v>0.680851063829787</v>
      </c>
      <c r="Q10" s="72">
        <v>8.0284924777402497E-2</v>
      </c>
      <c r="R10" s="71">
        <v>0.99855491329479795</v>
      </c>
      <c r="S10" s="71">
        <v>0.56599999999999995</v>
      </c>
      <c r="T10" s="113" t="s">
        <v>488</v>
      </c>
      <c r="U10" s="71">
        <v>0.66400000000000003</v>
      </c>
      <c r="V10" s="113" t="s">
        <v>501</v>
      </c>
      <c r="W10" s="108">
        <v>0.78857142857142859</v>
      </c>
      <c r="X10" s="72">
        <v>1</v>
      </c>
      <c r="Y10" s="112" t="s">
        <v>522</v>
      </c>
      <c r="Z10" s="71">
        <v>0.98540145985401495</v>
      </c>
      <c r="AA10" s="72">
        <v>0.23499999999999999</v>
      </c>
      <c r="AB10" s="113" t="s">
        <v>511</v>
      </c>
      <c r="AC10" s="71">
        <v>0.88700000000000001</v>
      </c>
      <c r="AD10" s="71">
        <v>0.158</v>
      </c>
      <c r="AE10" s="71">
        <v>0.17299999999999999</v>
      </c>
      <c r="AF10" s="71">
        <v>0.33300000000000002</v>
      </c>
      <c r="AG10" s="71">
        <v>0.19600000000000001</v>
      </c>
    </row>
    <row r="11" spans="1:33" s="10" customFormat="1" ht="15" x14ac:dyDescent="0.2">
      <c r="A11" s="73" t="s">
        <v>13</v>
      </c>
      <c r="B11" s="72">
        <v>1.0145833333333301</v>
      </c>
      <c r="C11" s="71">
        <v>0.76463700234192</v>
      </c>
      <c r="D11" s="71">
        <v>0.72343522561863205</v>
      </c>
      <c r="E11" s="71">
        <v>1.1470588235294099</v>
      </c>
      <c r="F11" s="71">
        <v>0.125937031484258</v>
      </c>
      <c r="G11" s="71">
        <v>0.98399999999999999</v>
      </c>
      <c r="H11" s="71">
        <v>0.38559670781893002</v>
      </c>
      <c r="I11" s="113" t="s">
        <v>409</v>
      </c>
      <c r="J11" s="71" t="s">
        <v>315</v>
      </c>
      <c r="K11" s="71" t="s">
        <v>349</v>
      </c>
      <c r="L11" s="71">
        <v>0.40500000000000003</v>
      </c>
      <c r="M11" s="71">
        <v>2.5729753574696801E-3</v>
      </c>
      <c r="N11" s="113" t="s">
        <v>446</v>
      </c>
      <c r="O11" s="71">
        <v>7.7995515257872703E-4</v>
      </c>
      <c r="P11" s="71">
        <v>0.76275862068965505</v>
      </c>
      <c r="Q11" s="72">
        <v>4.0613450659962302E-2</v>
      </c>
      <c r="R11" s="71">
        <v>0.97979797979798</v>
      </c>
      <c r="S11" s="71">
        <v>0.41399999999999998</v>
      </c>
      <c r="T11" s="71">
        <v>0.74302030456852797</v>
      </c>
      <c r="U11" s="71">
        <v>0.74099999999999999</v>
      </c>
      <c r="V11" s="71">
        <v>0.78800000000000003</v>
      </c>
      <c r="W11" s="108">
        <v>0.91618497109826591</v>
      </c>
      <c r="X11" s="72">
        <v>0.86666666666666703</v>
      </c>
      <c r="Y11" s="112" t="s">
        <v>523</v>
      </c>
      <c r="Z11" s="71">
        <v>0.97058823529411797</v>
      </c>
      <c r="AA11" s="72">
        <v>0.55500000000000005</v>
      </c>
      <c r="AB11" s="113" t="s">
        <v>541</v>
      </c>
      <c r="AC11" s="71">
        <v>0.877</v>
      </c>
      <c r="AD11" s="71">
        <v>7.9000000000000001E-2</v>
      </c>
      <c r="AE11" s="71">
        <v>0.308</v>
      </c>
      <c r="AF11" s="71">
        <v>0.33300000000000002</v>
      </c>
      <c r="AG11" s="71">
        <v>0.17100000000000001</v>
      </c>
    </row>
    <row r="12" spans="1:33" s="10" customFormat="1" ht="15" x14ac:dyDescent="0.2">
      <c r="A12" s="73" t="s">
        <v>14</v>
      </c>
      <c r="B12" s="71">
        <v>1.27045795795796</v>
      </c>
      <c r="C12" s="71">
        <v>0.26388888888888901</v>
      </c>
      <c r="D12" s="71">
        <v>0.66666666666666696</v>
      </c>
      <c r="E12" s="71">
        <v>1.13815789473684</v>
      </c>
      <c r="F12" s="113" t="s">
        <v>391</v>
      </c>
      <c r="G12" s="71">
        <v>0.99199999999999999</v>
      </c>
      <c r="H12" s="71">
        <v>0.58166189111747901</v>
      </c>
      <c r="I12" s="113" t="s">
        <v>410</v>
      </c>
      <c r="J12" s="71" t="s">
        <v>316</v>
      </c>
      <c r="K12" s="71" t="s">
        <v>350</v>
      </c>
      <c r="L12" s="71">
        <v>0.38700000000000001</v>
      </c>
      <c r="M12" s="71">
        <v>7.7882603564356301E-3</v>
      </c>
      <c r="N12" s="71">
        <v>0.962878787878788</v>
      </c>
      <c r="O12" s="71">
        <v>1.2071463061322999E-4</v>
      </c>
      <c r="P12" s="113" t="s">
        <v>455</v>
      </c>
      <c r="Q12" s="112" t="s">
        <v>476</v>
      </c>
      <c r="R12" s="71">
        <v>0.99644128113879005</v>
      </c>
      <c r="S12" s="71">
        <v>0.60499999999999998</v>
      </c>
      <c r="T12" s="71">
        <v>0.74363992172211402</v>
      </c>
      <c r="U12" s="71">
        <v>0.77700000000000002</v>
      </c>
      <c r="V12" s="71">
        <v>0.83299999999999996</v>
      </c>
      <c r="W12" s="112" t="s">
        <v>564</v>
      </c>
      <c r="X12" s="112" t="s">
        <v>391</v>
      </c>
      <c r="Y12" s="112" t="s">
        <v>524</v>
      </c>
      <c r="Z12" s="71"/>
      <c r="AA12" s="72">
        <v>0</v>
      </c>
      <c r="AB12" s="113" t="s">
        <v>542</v>
      </c>
      <c r="AC12" s="71">
        <v>0.66600000000000004</v>
      </c>
      <c r="AD12" s="71">
        <v>0.26</v>
      </c>
      <c r="AE12" s="71">
        <v>0.16600000000000001</v>
      </c>
      <c r="AF12" s="71">
        <v>0.16600000000000001</v>
      </c>
      <c r="AG12" s="71">
        <v>0.222</v>
      </c>
    </row>
    <row r="13" spans="1:33" s="10" customFormat="1" ht="15" x14ac:dyDescent="0.2">
      <c r="A13" s="73" t="s">
        <v>15</v>
      </c>
      <c r="B13" s="71">
        <v>1.0372639101582399</v>
      </c>
      <c r="C13" s="71">
        <v>0.14845938375350101</v>
      </c>
      <c r="D13" s="71">
        <v>0.86192214111922105</v>
      </c>
      <c r="E13" s="113" t="s">
        <v>382</v>
      </c>
      <c r="F13" s="84">
        <v>0.1</v>
      </c>
      <c r="G13" s="71">
        <v>0.98299999999999998</v>
      </c>
      <c r="H13" s="71">
        <v>0.473103997874884</v>
      </c>
      <c r="I13" s="113" t="s">
        <v>411</v>
      </c>
      <c r="J13" s="71" t="s">
        <v>317</v>
      </c>
      <c r="K13" s="71" t="s">
        <v>351</v>
      </c>
      <c r="L13" s="71">
        <v>0.38800000000000001</v>
      </c>
      <c r="M13" s="71">
        <v>5.7928115183932304E-3</v>
      </c>
      <c r="N13" s="71">
        <v>0.85348106499090504</v>
      </c>
      <c r="O13" s="71">
        <v>2.0910913778287E-3</v>
      </c>
      <c r="P13" s="71">
        <v>0.54329123192385098</v>
      </c>
      <c r="Q13" s="72">
        <v>8.4377406931964105E-2</v>
      </c>
      <c r="R13" s="71">
        <v>0.99868282402528996</v>
      </c>
      <c r="S13" s="71">
        <v>0.48</v>
      </c>
      <c r="T13" s="71">
        <v>0.75083037452754597</v>
      </c>
      <c r="U13" s="71">
        <v>0.71799999999999997</v>
      </c>
      <c r="V13" s="71">
        <v>0.79800000000000004</v>
      </c>
      <c r="W13" s="112" t="s">
        <v>565</v>
      </c>
      <c r="X13" s="112" t="s">
        <v>513</v>
      </c>
      <c r="Y13" s="72">
        <v>0.28906609415733803</v>
      </c>
      <c r="Z13" s="71">
        <v>1</v>
      </c>
      <c r="AA13" s="72">
        <v>0.27900000000000003</v>
      </c>
      <c r="AB13" s="113" t="s">
        <v>542</v>
      </c>
      <c r="AC13" s="71">
        <v>0.88600000000000001</v>
      </c>
      <c r="AD13" s="71">
        <v>0.218</v>
      </c>
      <c r="AE13" s="71">
        <v>9.1999999999999998E-2</v>
      </c>
      <c r="AF13" s="71">
        <v>0.23499999999999999</v>
      </c>
      <c r="AG13" s="71">
        <v>0.14000000000000001</v>
      </c>
    </row>
    <row r="14" spans="1:33" s="10" customFormat="1" ht="15" x14ac:dyDescent="0.2">
      <c r="A14" s="73" t="s">
        <v>16</v>
      </c>
      <c r="B14" s="71">
        <v>1.0860273640876601</v>
      </c>
      <c r="C14" s="71">
        <v>0.34650455927051699</v>
      </c>
      <c r="D14" s="71">
        <v>0.83588957055214697</v>
      </c>
      <c r="E14" s="71">
        <v>1.2431372549019599</v>
      </c>
      <c r="F14" s="71">
        <v>0.108730476571886</v>
      </c>
      <c r="G14" s="71">
        <v>0.98199999999999998</v>
      </c>
      <c r="H14" s="71">
        <v>0.46655304644226703</v>
      </c>
      <c r="I14" s="71">
        <v>0.723830734966593</v>
      </c>
      <c r="J14" s="71" t="s">
        <v>318</v>
      </c>
      <c r="K14" s="71" t="s">
        <v>352</v>
      </c>
      <c r="L14" s="71">
        <v>0.32700000000000001</v>
      </c>
      <c r="M14" s="71">
        <v>1.0415019824318099E-2</v>
      </c>
      <c r="N14" s="71">
        <v>0.83177570093457898</v>
      </c>
      <c r="O14" s="71">
        <v>1.8347160178685401E-3</v>
      </c>
      <c r="P14" s="71">
        <v>0.85780765253360902</v>
      </c>
      <c r="Q14" s="112" t="s">
        <v>477</v>
      </c>
      <c r="R14" s="71">
        <v>0.99845201238390102</v>
      </c>
      <c r="S14" s="71">
        <v>0.55100000000000005</v>
      </c>
      <c r="T14" s="71">
        <v>0.78493905493404603</v>
      </c>
      <c r="U14" s="113" t="s">
        <v>499</v>
      </c>
      <c r="V14" s="71">
        <v>0.69699999999999995</v>
      </c>
      <c r="W14" s="108">
        <v>0.98376623376623373</v>
      </c>
      <c r="X14" s="72">
        <v>1</v>
      </c>
      <c r="Y14" s="112" t="s">
        <v>525</v>
      </c>
      <c r="Z14" s="71">
        <v>1</v>
      </c>
      <c r="AA14" s="72">
        <v>0.22500000000000001</v>
      </c>
      <c r="AB14" s="71">
        <v>0.90500000000000003</v>
      </c>
      <c r="AC14" s="71">
        <v>0.82799999999999996</v>
      </c>
      <c r="AD14" s="71">
        <v>3.9E-2</v>
      </c>
      <c r="AE14" s="71">
        <v>0.113</v>
      </c>
      <c r="AF14" s="71">
        <v>0</v>
      </c>
      <c r="AG14" s="71">
        <v>0.32</v>
      </c>
    </row>
    <row r="15" spans="1:33" s="10" customFormat="1" ht="15" x14ac:dyDescent="0.2">
      <c r="A15" s="73" t="s">
        <v>17</v>
      </c>
      <c r="B15" s="71">
        <v>1.3222025216706099</v>
      </c>
      <c r="C15" s="71">
        <v>0.22896133434419999</v>
      </c>
      <c r="D15" s="71">
        <v>0.78863636363636402</v>
      </c>
      <c r="E15" s="71">
        <v>1.2482690405539101</v>
      </c>
      <c r="F15" s="71">
        <v>0.13025700934579401</v>
      </c>
      <c r="G15" s="71">
        <v>0.96899999999999997</v>
      </c>
      <c r="H15" s="71">
        <v>0.38133068520357499</v>
      </c>
      <c r="I15" s="113" t="s">
        <v>412</v>
      </c>
      <c r="J15" s="71" t="s">
        <v>319</v>
      </c>
      <c r="K15" s="71" t="s">
        <v>353</v>
      </c>
      <c r="L15" s="71">
        <v>0.50800000000000001</v>
      </c>
      <c r="M15" s="71">
        <v>1.7606036274838699E-2</v>
      </c>
      <c r="N15" s="113" t="s">
        <v>447</v>
      </c>
      <c r="O15" s="71">
        <v>3.0835063872632299E-3</v>
      </c>
      <c r="P15" s="113" t="s">
        <v>456</v>
      </c>
      <c r="Q15" s="72">
        <v>4.6718418042163798E-2</v>
      </c>
      <c r="R15" s="71">
        <v>0.988913525498891</v>
      </c>
      <c r="S15" s="71">
        <v>0.40500000000000003</v>
      </c>
      <c r="T15" s="71">
        <v>0.73509286412512198</v>
      </c>
      <c r="U15" s="71">
        <v>0.72199999999999998</v>
      </c>
      <c r="V15" s="71">
        <v>0.76200000000000001</v>
      </c>
      <c r="W15" s="112" t="s">
        <v>566</v>
      </c>
      <c r="X15" s="112" t="s">
        <v>391</v>
      </c>
      <c r="Y15" s="112" t="s">
        <v>526</v>
      </c>
      <c r="Z15" s="71">
        <v>1</v>
      </c>
      <c r="AA15" s="72">
        <v>0.41099999999999998</v>
      </c>
      <c r="AB15" s="71">
        <v>0.79</v>
      </c>
      <c r="AC15" s="71">
        <v>0.9</v>
      </c>
      <c r="AD15" s="71">
        <v>0.26</v>
      </c>
      <c r="AE15" s="71">
        <v>0.26100000000000001</v>
      </c>
      <c r="AF15" s="71">
        <v>0.6</v>
      </c>
      <c r="AG15" s="71">
        <v>0.104</v>
      </c>
    </row>
    <row r="16" spans="1:33" s="10" customFormat="1" ht="15" x14ac:dyDescent="0.2">
      <c r="A16" s="73" t="s">
        <v>18</v>
      </c>
      <c r="B16" s="72">
        <v>1.2129901960784299</v>
      </c>
      <c r="C16" s="71">
        <v>0.57480314960629897</v>
      </c>
      <c r="D16" s="71">
        <v>0.56000000000000005</v>
      </c>
      <c r="E16" s="113" t="s">
        <v>383</v>
      </c>
      <c r="F16" s="113" t="s">
        <v>392</v>
      </c>
      <c r="G16" s="71">
        <v>0.995</v>
      </c>
      <c r="H16" s="71">
        <v>0.21379310344827601</v>
      </c>
      <c r="I16" s="113" t="s">
        <v>406</v>
      </c>
      <c r="J16" s="71" t="s">
        <v>320</v>
      </c>
      <c r="K16" s="71" t="s">
        <v>354</v>
      </c>
      <c r="L16" s="71">
        <v>0.27200000000000002</v>
      </c>
      <c r="M16" s="71">
        <v>1.43038040569562E-2</v>
      </c>
      <c r="N16" s="71">
        <v>0.980039920159681</v>
      </c>
      <c r="O16" s="71"/>
      <c r="P16" s="113" t="s">
        <v>457</v>
      </c>
      <c r="Q16" s="112" t="s">
        <v>478</v>
      </c>
      <c r="R16" s="71">
        <v>0.98501872659176004</v>
      </c>
      <c r="S16" s="71">
        <v>0.48099999999999998</v>
      </c>
      <c r="T16" s="113" t="s">
        <v>489</v>
      </c>
      <c r="U16" s="71">
        <v>0.66400000000000003</v>
      </c>
      <c r="V16" s="71">
        <v>0.82599999999999996</v>
      </c>
      <c r="W16" s="112" t="s">
        <v>562</v>
      </c>
      <c r="X16" s="112" t="s">
        <v>391</v>
      </c>
      <c r="Y16" s="112" t="s">
        <v>527</v>
      </c>
      <c r="Z16" s="113" t="s">
        <v>536</v>
      </c>
      <c r="AA16" s="72">
        <v>0.42799999999999999</v>
      </c>
      <c r="AB16" s="113" t="s">
        <v>543</v>
      </c>
      <c r="AC16" s="71">
        <v>1</v>
      </c>
      <c r="AD16" s="71">
        <v>0.108</v>
      </c>
      <c r="AE16" s="71">
        <v>0.13600000000000001</v>
      </c>
      <c r="AF16" s="71">
        <v>0</v>
      </c>
      <c r="AG16" s="71">
        <v>1</v>
      </c>
    </row>
    <row r="17" spans="1:33" s="10" customFormat="1" ht="15" x14ac:dyDescent="0.2">
      <c r="A17" s="73" t="s">
        <v>19</v>
      </c>
      <c r="B17" s="71">
        <v>1.02667737330478</v>
      </c>
      <c r="C17" s="71">
        <v>0.94977168949771695</v>
      </c>
      <c r="D17" s="71">
        <v>0.91379310344827602</v>
      </c>
      <c r="E17" s="71">
        <v>1.0946969696969699</v>
      </c>
      <c r="F17" s="71">
        <v>0.18796433878157501</v>
      </c>
      <c r="G17" s="71">
        <v>0.98299999999999998</v>
      </c>
      <c r="H17" s="71">
        <v>0.37578027465667901</v>
      </c>
      <c r="I17" s="71">
        <v>0.77731745209735903</v>
      </c>
      <c r="J17" s="71" t="s">
        <v>321</v>
      </c>
      <c r="K17" s="71" t="s">
        <v>355</v>
      </c>
      <c r="L17" s="71">
        <v>0.68300000000000005</v>
      </c>
      <c r="M17" s="71">
        <v>6.7803918044391899E-3</v>
      </c>
      <c r="N17" s="71">
        <v>0.82197667280540199</v>
      </c>
      <c r="O17" s="71">
        <v>1.13782902222559E-3</v>
      </c>
      <c r="P17" s="71">
        <v>0.76</v>
      </c>
      <c r="Q17" s="72">
        <v>4.7401730876605298E-2</v>
      </c>
      <c r="R17" s="71">
        <v>0.980582524271845</v>
      </c>
      <c r="S17" s="71">
        <v>0.374</v>
      </c>
      <c r="T17" s="71">
        <v>0.91869918699187003</v>
      </c>
      <c r="U17" s="71">
        <v>0.82599999999999996</v>
      </c>
      <c r="V17" s="71">
        <v>0.86</v>
      </c>
      <c r="W17" s="108">
        <v>0.80769230769230771</v>
      </c>
      <c r="X17" s="72">
        <v>0.82352941176470595</v>
      </c>
      <c r="Y17" s="72">
        <v>0.27126805778491198</v>
      </c>
      <c r="Z17" s="71">
        <v>0.97872340425531901</v>
      </c>
      <c r="AA17" s="72">
        <v>0.75</v>
      </c>
      <c r="AB17" s="113" t="s">
        <v>538</v>
      </c>
      <c r="AC17" s="71">
        <v>0.6</v>
      </c>
      <c r="AD17" s="71">
        <v>0.35399999999999998</v>
      </c>
      <c r="AE17" s="71">
        <v>0.184</v>
      </c>
      <c r="AF17" s="71">
        <v>0</v>
      </c>
      <c r="AG17" s="71">
        <v>0.1</v>
      </c>
    </row>
    <row r="18" spans="1:33" s="10" customFormat="1" ht="15" x14ac:dyDescent="0.2">
      <c r="A18" s="73" t="s">
        <v>20</v>
      </c>
      <c r="B18" s="71">
        <v>1.07040314650934</v>
      </c>
      <c r="C18" s="71">
        <v>0.121187800963082</v>
      </c>
      <c r="D18" s="71">
        <v>0.74669187145557703</v>
      </c>
      <c r="E18" s="113" t="s">
        <v>384</v>
      </c>
      <c r="F18" s="113" t="s">
        <v>393</v>
      </c>
      <c r="G18" s="71">
        <v>0.99099999999999999</v>
      </c>
      <c r="H18" s="71">
        <v>0.57364975450081801</v>
      </c>
      <c r="I18" s="113" t="s">
        <v>413</v>
      </c>
      <c r="J18" s="71" t="s">
        <v>322</v>
      </c>
      <c r="K18" s="113" t="s">
        <v>436</v>
      </c>
      <c r="L18" s="71">
        <v>0.54400000000000004</v>
      </c>
      <c r="M18" s="71">
        <v>4.7466224328669001E-3</v>
      </c>
      <c r="N18" s="71">
        <v>0.94806517311608995</v>
      </c>
      <c r="O18" s="71">
        <v>2.2648346670693E-4</v>
      </c>
      <c r="P18" s="71">
        <v>0.69047619047619102</v>
      </c>
      <c r="Q18" s="72">
        <v>6.1016826003824097E-2</v>
      </c>
      <c r="R18" s="71">
        <v>0.99541284403669705</v>
      </c>
      <c r="S18" s="71">
        <v>0.61699999999999999</v>
      </c>
      <c r="T18" s="71">
        <v>0.79651162790697705</v>
      </c>
      <c r="U18" s="71">
        <v>0.78900000000000003</v>
      </c>
      <c r="V18" s="71">
        <v>0.81100000000000005</v>
      </c>
      <c r="W18" s="112" t="s">
        <v>567</v>
      </c>
      <c r="X18" s="112" t="s">
        <v>508</v>
      </c>
      <c r="Y18" s="72">
        <v>0.39710610932475898</v>
      </c>
      <c r="Z18" s="71">
        <v>0.99606299212598404</v>
      </c>
      <c r="AA18" s="72">
        <v>0.2</v>
      </c>
      <c r="AB18" s="113" t="s">
        <v>505</v>
      </c>
      <c r="AC18" s="71">
        <v>0.75600000000000001</v>
      </c>
      <c r="AD18" s="71">
        <v>0.13300000000000001</v>
      </c>
      <c r="AE18" s="71">
        <v>0.26600000000000001</v>
      </c>
      <c r="AF18" s="71">
        <v>0.125</v>
      </c>
      <c r="AG18" s="71">
        <v>0.24299999999999999</v>
      </c>
    </row>
    <row r="19" spans="1:33" s="10" customFormat="1" ht="15" x14ac:dyDescent="0.2">
      <c r="A19" s="73" t="s">
        <v>21</v>
      </c>
      <c r="B19" s="71">
        <v>1.5391566265060199</v>
      </c>
      <c r="C19" s="71">
        <v>0.83737517831668995</v>
      </c>
      <c r="D19" s="71">
        <v>0.92519083969465699</v>
      </c>
      <c r="E19" s="71">
        <v>1.26945244956772</v>
      </c>
      <c r="F19" s="113" t="s">
        <v>394</v>
      </c>
      <c r="G19" s="71">
        <v>0.98599999999999999</v>
      </c>
      <c r="H19" s="71">
        <v>0.59477756286266903</v>
      </c>
      <c r="I19" s="113" t="s">
        <v>414</v>
      </c>
      <c r="J19" s="71" t="s">
        <v>323</v>
      </c>
      <c r="K19" s="71" t="s">
        <v>356</v>
      </c>
      <c r="L19" s="71">
        <v>0.60599999999999998</v>
      </c>
      <c r="M19" s="71">
        <v>1.06099495435084E-2</v>
      </c>
      <c r="N19" s="71">
        <v>0.79706601466992699</v>
      </c>
      <c r="O19" s="71">
        <v>5.3316272126252898E-4</v>
      </c>
      <c r="P19" s="113" t="s">
        <v>458</v>
      </c>
      <c r="Q19" s="72">
        <v>6.1442172073342703E-2</v>
      </c>
      <c r="R19" s="71">
        <v>0.99676375404530804</v>
      </c>
      <c r="S19" s="71">
        <v>0.65</v>
      </c>
      <c r="T19" s="113" t="s">
        <v>490</v>
      </c>
      <c r="U19" s="71">
        <v>0.82199999999999995</v>
      </c>
      <c r="V19" s="71">
        <v>0.86499999999999999</v>
      </c>
      <c r="W19" s="108">
        <v>0.83690987124463523</v>
      </c>
      <c r="X19" s="112" t="s">
        <v>391</v>
      </c>
      <c r="Y19" s="72">
        <v>0.34986595174262702</v>
      </c>
      <c r="Z19" s="71">
        <v>1</v>
      </c>
      <c r="AA19" s="72">
        <v>0.312</v>
      </c>
      <c r="AB19" s="113" t="s">
        <v>544</v>
      </c>
      <c r="AC19" s="71">
        <v>0.78300000000000003</v>
      </c>
      <c r="AD19" s="71">
        <v>0.111</v>
      </c>
      <c r="AE19" s="71">
        <v>0.441</v>
      </c>
      <c r="AF19" s="71">
        <v>0.38400000000000001</v>
      </c>
      <c r="AG19" s="71">
        <v>0.36299999999999999</v>
      </c>
    </row>
    <row r="20" spans="1:33" s="10" customFormat="1" ht="15" x14ac:dyDescent="0.2">
      <c r="A20" s="73" t="s">
        <v>22</v>
      </c>
      <c r="B20" s="112" t="s">
        <v>374</v>
      </c>
      <c r="C20" s="71">
        <v>0.42339471199244599</v>
      </c>
      <c r="D20" s="71">
        <v>0.75399913532209295</v>
      </c>
      <c r="E20" s="113" t="s">
        <v>384</v>
      </c>
      <c r="F20" s="71">
        <v>0.400444321021938</v>
      </c>
      <c r="G20" s="71">
        <v>0.998</v>
      </c>
      <c r="H20" s="113" t="s">
        <v>398</v>
      </c>
      <c r="I20" s="113" t="s">
        <v>410</v>
      </c>
      <c r="J20" s="71" t="s">
        <v>324</v>
      </c>
      <c r="K20" s="71" t="s">
        <v>357</v>
      </c>
      <c r="L20" s="71">
        <v>0.378</v>
      </c>
      <c r="M20" s="71">
        <v>4.0657494306130604E-3</v>
      </c>
      <c r="N20" s="71">
        <v>0.9950634696756</v>
      </c>
      <c r="O20" s="71">
        <v>1.07615597087205E-4</v>
      </c>
      <c r="P20" s="113" t="s">
        <v>459</v>
      </c>
      <c r="Q20" s="72">
        <v>5.2049234135667401E-2</v>
      </c>
      <c r="R20" s="71">
        <v>0.99504950495049505</v>
      </c>
      <c r="S20" s="71">
        <v>0.35199999999999998</v>
      </c>
      <c r="T20" s="113" t="s">
        <v>491</v>
      </c>
      <c r="U20" s="113" t="s">
        <v>420</v>
      </c>
      <c r="V20" s="71">
        <v>0.78</v>
      </c>
      <c r="W20" s="112" t="s">
        <v>568</v>
      </c>
      <c r="X20" s="112" t="s">
        <v>514</v>
      </c>
      <c r="Y20" s="72">
        <v>0.53312788906009301</v>
      </c>
      <c r="Z20" s="71">
        <v>0.96451612903225803</v>
      </c>
      <c r="AA20" s="72">
        <v>0.182</v>
      </c>
      <c r="AB20" s="113" t="s">
        <v>545</v>
      </c>
      <c r="AC20" s="71">
        <v>0.72</v>
      </c>
      <c r="AD20" s="71">
        <v>0.105</v>
      </c>
      <c r="AE20" s="71">
        <v>0.35599999999999998</v>
      </c>
      <c r="AF20" s="71">
        <v>9.6000000000000002E-2</v>
      </c>
      <c r="AG20" s="71">
        <v>7.3999999999999996E-2</v>
      </c>
    </row>
    <row r="21" spans="1:33" s="10" customFormat="1" ht="15" x14ac:dyDescent="0.2">
      <c r="A21" s="73" t="s">
        <v>23</v>
      </c>
      <c r="B21" s="71">
        <v>1.1832332058984201</v>
      </c>
      <c r="C21" s="71">
        <v>0.26863468634686299</v>
      </c>
      <c r="D21" s="71">
        <v>0.78246753246753198</v>
      </c>
      <c r="E21" s="71">
        <v>1.1495793901156699</v>
      </c>
      <c r="F21" s="71">
        <v>0.14645072363886999</v>
      </c>
      <c r="G21" s="71">
        <v>0.99</v>
      </c>
      <c r="H21" s="71">
        <v>0.42765084944346798</v>
      </c>
      <c r="I21" s="113" t="s">
        <v>415</v>
      </c>
      <c r="J21" s="71" t="s">
        <v>325</v>
      </c>
      <c r="K21" s="71" t="s">
        <v>358</v>
      </c>
      <c r="L21" s="71">
        <v>0.46100000000000002</v>
      </c>
      <c r="M21" s="71">
        <v>1.5911504399000301E-2</v>
      </c>
      <c r="N21" s="71">
        <v>0.84475639966969496</v>
      </c>
      <c r="O21" s="71">
        <v>3.48594004183128E-4</v>
      </c>
      <c r="P21" s="113" t="s">
        <v>460</v>
      </c>
      <c r="Q21" s="112" t="s">
        <v>479</v>
      </c>
      <c r="R21" s="71">
        <v>0.98370927318295698</v>
      </c>
      <c r="S21" s="71">
        <v>0.432</v>
      </c>
      <c r="T21" s="71">
        <v>0.73345935727788303</v>
      </c>
      <c r="U21" s="71">
        <v>0.67500000000000004</v>
      </c>
      <c r="V21" s="113" t="s">
        <v>502</v>
      </c>
      <c r="W21" s="112" t="s">
        <v>569</v>
      </c>
      <c r="X21" s="112" t="s">
        <v>515</v>
      </c>
      <c r="Y21" s="72">
        <v>0.252356020942408</v>
      </c>
      <c r="Z21" s="71">
        <v>0.97321428571428603</v>
      </c>
      <c r="AA21" s="72">
        <v>0.217</v>
      </c>
      <c r="AB21" s="113" t="s">
        <v>537</v>
      </c>
      <c r="AC21" s="71">
        <v>0.73899999999999999</v>
      </c>
      <c r="AD21" s="71">
        <v>0.23200000000000001</v>
      </c>
      <c r="AE21" s="71">
        <v>0.22</v>
      </c>
      <c r="AF21" s="71">
        <v>0</v>
      </c>
      <c r="AG21" s="71">
        <v>0.38200000000000001</v>
      </c>
    </row>
    <row r="22" spans="1:33" s="10" customFormat="1" ht="15" x14ac:dyDescent="0.2">
      <c r="A22" s="73" t="s">
        <v>24</v>
      </c>
      <c r="B22" s="71">
        <v>1.0673333333333299</v>
      </c>
      <c r="C22" s="71">
        <v>0.68350383631713596</v>
      </c>
      <c r="D22" s="71">
        <v>0.88571428571428601</v>
      </c>
      <c r="E22" s="113" t="s">
        <v>384</v>
      </c>
      <c r="F22" s="71">
        <v>0.125486381322957</v>
      </c>
      <c r="G22" s="71">
        <v>0.98699999999999999</v>
      </c>
      <c r="H22" s="71">
        <v>0.40400000000000003</v>
      </c>
      <c r="I22" s="113" t="s">
        <v>416</v>
      </c>
      <c r="J22" s="71" t="s">
        <v>326</v>
      </c>
      <c r="K22" s="71" t="s">
        <v>334</v>
      </c>
      <c r="L22" s="71">
        <v>0.45800000000000002</v>
      </c>
      <c r="M22" s="113" t="s">
        <v>444</v>
      </c>
      <c r="N22" s="71">
        <v>0.86056782334384896</v>
      </c>
      <c r="O22" s="71">
        <v>2.9997000299969998E-4</v>
      </c>
      <c r="P22" s="71">
        <v>0.60647571606475703</v>
      </c>
      <c r="Q22" s="112" t="s">
        <v>480</v>
      </c>
      <c r="R22" s="71">
        <v>0.99734042553191504</v>
      </c>
      <c r="S22" s="71">
        <v>0.41799999999999998</v>
      </c>
      <c r="T22" s="113" t="s">
        <v>492</v>
      </c>
      <c r="U22" s="71">
        <v>0.83499999999999996</v>
      </c>
      <c r="V22" s="71">
        <v>0.82</v>
      </c>
      <c r="W22" s="108">
        <v>0.875</v>
      </c>
      <c r="X22" s="72">
        <v>0.72</v>
      </c>
      <c r="Y22" s="72">
        <v>0.25230769230769201</v>
      </c>
      <c r="Z22" s="71">
        <v>0.85714285714285698</v>
      </c>
      <c r="AA22" s="72">
        <v>0</v>
      </c>
      <c r="AB22" s="113" t="s">
        <v>546</v>
      </c>
      <c r="AC22" s="71">
        <v>0.86299999999999999</v>
      </c>
      <c r="AD22" s="71">
        <v>0.112</v>
      </c>
      <c r="AE22" s="71">
        <v>0.46500000000000002</v>
      </c>
      <c r="AF22" s="71">
        <v>0</v>
      </c>
      <c r="AG22" s="71">
        <v>0.36599999999999999</v>
      </c>
    </row>
    <row r="23" spans="1:33" s="10" customFormat="1" ht="15" x14ac:dyDescent="0.2">
      <c r="A23" s="73" t="s">
        <v>25</v>
      </c>
      <c r="B23" s="71">
        <v>1.0019178421182899</v>
      </c>
      <c r="C23" s="71">
        <v>0.59095688748685604</v>
      </c>
      <c r="D23" s="71">
        <v>0.86582278481012698</v>
      </c>
      <c r="E23" s="71">
        <v>1.2001709401709399</v>
      </c>
      <c r="F23" s="113" t="s">
        <v>395</v>
      </c>
      <c r="G23" s="71">
        <v>0.996</v>
      </c>
      <c r="H23" s="71">
        <v>0.492555831265509</v>
      </c>
      <c r="I23" s="71">
        <v>0.70014245014245002</v>
      </c>
      <c r="J23" s="71" t="s">
        <v>327</v>
      </c>
      <c r="K23" s="71" t="s">
        <v>359</v>
      </c>
      <c r="L23" s="71">
        <v>0.26700000000000002</v>
      </c>
      <c r="M23" s="71">
        <v>1.0982835747852601E-2</v>
      </c>
      <c r="N23" s="71">
        <v>0.95863395863395895</v>
      </c>
      <c r="O23" s="71">
        <v>7.3392911108232999E-4</v>
      </c>
      <c r="P23" s="113" t="s">
        <v>461</v>
      </c>
      <c r="Q23" s="72">
        <v>0.103165296052632</v>
      </c>
      <c r="R23" s="71">
        <v>0.991433021806854</v>
      </c>
      <c r="S23" s="71">
        <v>0.51200000000000001</v>
      </c>
      <c r="T23" s="113" t="s">
        <v>493</v>
      </c>
      <c r="U23" s="71">
        <v>0.81100000000000005</v>
      </c>
      <c r="V23" s="71">
        <v>0.79100000000000004</v>
      </c>
      <c r="W23" s="108">
        <v>0.76190476190476186</v>
      </c>
      <c r="X23" s="72">
        <v>0.86666666666666703</v>
      </c>
      <c r="Y23" s="112" t="s">
        <v>528</v>
      </c>
      <c r="Z23" s="71">
        <v>0.93010752688172005</v>
      </c>
      <c r="AA23" s="72">
        <v>0.32300000000000001</v>
      </c>
      <c r="AB23" s="113" t="s">
        <v>538</v>
      </c>
      <c r="AC23" s="71">
        <v>0.85699999999999998</v>
      </c>
      <c r="AD23" s="71">
        <v>0.28199999999999997</v>
      </c>
      <c r="AE23" s="71">
        <v>0.17699999999999999</v>
      </c>
      <c r="AF23" s="71">
        <v>0.16600000000000001</v>
      </c>
      <c r="AG23" s="71">
        <v>0.24299999999999999</v>
      </c>
    </row>
    <row r="24" spans="1:33" s="10" customFormat="1" ht="15" x14ac:dyDescent="0.2">
      <c r="A24" s="73" t="s">
        <v>26</v>
      </c>
      <c r="B24" s="71">
        <v>1.1006560065600699</v>
      </c>
      <c r="C24" s="71">
        <v>0.15256124721603601</v>
      </c>
      <c r="D24" s="71">
        <v>0.77593984962406004</v>
      </c>
      <c r="E24" s="113" t="s">
        <v>376</v>
      </c>
      <c r="F24" s="71">
        <v>0.10484511517077</v>
      </c>
      <c r="G24" s="71">
        <v>0.97799999999999998</v>
      </c>
      <c r="H24" s="71">
        <v>0.37225806451612897</v>
      </c>
      <c r="I24" s="113" t="s">
        <v>417</v>
      </c>
      <c r="J24" s="71" t="s">
        <v>328</v>
      </c>
      <c r="K24" s="113" t="s">
        <v>437</v>
      </c>
      <c r="L24" s="71">
        <v>0.371</v>
      </c>
      <c r="M24" s="71">
        <v>6.9413207143381598E-3</v>
      </c>
      <c r="N24" s="71">
        <v>0.91778450887061902</v>
      </c>
      <c r="O24" s="71">
        <v>1.9238476953907799E-3</v>
      </c>
      <c r="P24" s="113" t="s">
        <v>462</v>
      </c>
      <c r="Q24" s="72">
        <v>6.3341563786008206E-2</v>
      </c>
      <c r="R24" s="71">
        <v>0.98489425981873102</v>
      </c>
      <c r="S24" s="71">
        <v>0.38400000000000001</v>
      </c>
      <c r="T24" s="113" t="s">
        <v>424</v>
      </c>
      <c r="U24" s="113" t="s">
        <v>500</v>
      </c>
      <c r="V24" s="113" t="s">
        <v>503</v>
      </c>
      <c r="W24" s="112" t="s">
        <v>570</v>
      </c>
      <c r="X24" s="112" t="s">
        <v>516</v>
      </c>
      <c r="Y24" s="112" t="s">
        <v>529</v>
      </c>
      <c r="Z24" s="71">
        <v>0.95</v>
      </c>
      <c r="AA24" s="72">
        <v>0.45</v>
      </c>
      <c r="AB24" s="113" t="s">
        <v>510</v>
      </c>
      <c r="AC24" s="71">
        <v>0.67200000000000004</v>
      </c>
      <c r="AD24" s="71">
        <v>0.184</v>
      </c>
      <c r="AE24" s="71">
        <v>0.25</v>
      </c>
      <c r="AF24" s="71">
        <v>0.14799999999999999</v>
      </c>
      <c r="AG24" s="71">
        <v>0.214</v>
      </c>
    </row>
    <row r="25" spans="1:33" s="10" customFormat="1" ht="15" x14ac:dyDescent="0.2">
      <c r="A25" s="73" t="s">
        <v>27</v>
      </c>
      <c r="B25" s="112" t="s">
        <v>373</v>
      </c>
      <c r="C25" s="71">
        <v>0.66498316498316501</v>
      </c>
      <c r="D25" s="71">
        <v>0.801158301158301</v>
      </c>
      <c r="E25" s="71">
        <v>1.0103567318757201</v>
      </c>
      <c r="F25" s="71">
        <v>0.11131386861313899</v>
      </c>
      <c r="G25" s="71">
        <v>0.99299999999999999</v>
      </c>
      <c r="H25" s="71">
        <v>0.35909281814363703</v>
      </c>
      <c r="I25" s="113" t="s">
        <v>418</v>
      </c>
      <c r="J25" s="71" t="s">
        <v>329</v>
      </c>
      <c r="K25" s="71" t="s">
        <v>360</v>
      </c>
      <c r="L25" s="71">
        <v>0.317</v>
      </c>
      <c r="M25" s="71">
        <v>7.4869473005485998E-3</v>
      </c>
      <c r="N25" s="71">
        <v>0.92139384116693701</v>
      </c>
      <c r="O25" s="71">
        <v>4.7214353163361702E-4</v>
      </c>
      <c r="P25" s="113" t="s">
        <v>463</v>
      </c>
      <c r="Q25" s="112" t="s">
        <v>481</v>
      </c>
      <c r="R25" s="71">
        <v>0.99672131147540999</v>
      </c>
      <c r="S25" s="71">
        <v>0.47799999999999998</v>
      </c>
      <c r="T25" s="71">
        <v>0.73662790697674396</v>
      </c>
      <c r="U25" s="71">
        <v>0.73499999999999999</v>
      </c>
      <c r="V25" s="71">
        <v>0.81599999999999995</v>
      </c>
      <c r="W25" s="109">
        <v>1</v>
      </c>
      <c r="X25" s="112" t="s">
        <v>391</v>
      </c>
      <c r="Y25" s="72">
        <v>0.26337280522662299</v>
      </c>
      <c r="Z25" s="71">
        <v>1</v>
      </c>
      <c r="AA25" s="72">
        <v>0.125</v>
      </c>
      <c r="AB25" s="113" t="s">
        <v>509</v>
      </c>
      <c r="AC25" s="71">
        <v>0.59299999999999997</v>
      </c>
      <c r="AD25" s="71">
        <v>6.6000000000000003E-2</v>
      </c>
      <c r="AE25" s="71">
        <v>0.27100000000000002</v>
      </c>
      <c r="AF25" s="71">
        <v>0.111</v>
      </c>
      <c r="AG25" s="71">
        <v>0.17</v>
      </c>
    </row>
    <row r="26" spans="1:33" s="10" customFormat="1" ht="15" x14ac:dyDescent="0.2">
      <c r="A26" s="73" t="s">
        <v>28</v>
      </c>
      <c r="B26" s="72">
        <v>1.0422357841712699</v>
      </c>
      <c r="C26" s="71">
        <v>0.93927619047619104</v>
      </c>
      <c r="D26" s="71">
        <v>0.939913276894487</v>
      </c>
      <c r="E26" s="71">
        <v>1.04984199942545</v>
      </c>
      <c r="F26" s="71">
        <v>0.24222914503288301</v>
      </c>
      <c r="G26" s="71">
        <v>0.98599999999999999</v>
      </c>
      <c r="H26" s="71">
        <v>0.42318587927653101</v>
      </c>
      <c r="I26" s="113" t="s">
        <v>419</v>
      </c>
      <c r="J26" s="71" t="s">
        <v>330</v>
      </c>
      <c r="K26" s="113" t="s">
        <v>438</v>
      </c>
      <c r="L26" s="71">
        <v>0.38100000000000001</v>
      </c>
      <c r="M26" s="71">
        <v>4.8240466634155302E-3</v>
      </c>
      <c r="N26" s="71">
        <v>0.84439359267734604</v>
      </c>
      <c r="O26" s="71">
        <v>9.9472607496105606E-4</v>
      </c>
      <c r="P26" s="71">
        <v>0.88012139605462802</v>
      </c>
      <c r="Q26" s="72">
        <v>6.1350340327389299E-2</v>
      </c>
      <c r="R26" s="71">
        <v>0.99361948955916501</v>
      </c>
      <c r="S26" s="71">
        <v>0.43099999999999999</v>
      </c>
      <c r="T26" s="71">
        <v>0.73151107053184194</v>
      </c>
      <c r="U26" s="71">
        <v>0.77</v>
      </c>
      <c r="V26" s="71">
        <v>0.94</v>
      </c>
      <c r="W26" s="112" t="s">
        <v>571</v>
      </c>
      <c r="X26" s="112" t="s">
        <v>391</v>
      </c>
      <c r="Y26" s="112" t="s">
        <v>530</v>
      </c>
      <c r="Z26" s="71">
        <v>0.98892988929889303</v>
      </c>
      <c r="AA26" s="72">
        <v>0.189</v>
      </c>
      <c r="AB26" s="113" t="s">
        <v>506</v>
      </c>
      <c r="AC26" s="71">
        <v>0.71099999999999997</v>
      </c>
      <c r="AD26" s="71">
        <v>7.3999999999999996E-2</v>
      </c>
      <c r="AE26" s="71">
        <v>0.216</v>
      </c>
      <c r="AF26" s="71">
        <v>8.1000000000000003E-2</v>
      </c>
      <c r="AG26" s="71">
        <v>0.26300000000000001</v>
      </c>
    </row>
    <row r="27" spans="1:33" s="10" customFormat="1" ht="15" x14ac:dyDescent="0.2">
      <c r="A27" s="73" t="s">
        <v>29</v>
      </c>
      <c r="B27" s="71">
        <v>1.6924307036247299</v>
      </c>
      <c r="C27" s="71">
        <v>0.30878859857482199</v>
      </c>
      <c r="D27" s="71">
        <v>0.82555282555282605</v>
      </c>
      <c r="E27" s="71">
        <v>2.1768388106416299</v>
      </c>
      <c r="F27" s="71">
        <v>0.121019108280255</v>
      </c>
      <c r="G27" s="71">
        <v>0.98299999999999998</v>
      </c>
      <c r="H27" s="71">
        <v>0.60733944954128405</v>
      </c>
      <c r="I27" s="113" t="s">
        <v>420</v>
      </c>
      <c r="J27" s="71" t="s">
        <v>331</v>
      </c>
      <c r="K27" s="71" t="s">
        <v>361</v>
      </c>
      <c r="L27" s="71">
        <v>0.30499999999999999</v>
      </c>
      <c r="M27" s="71">
        <v>4.3708204689795202E-3</v>
      </c>
      <c r="N27" s="113" t="s">
        <v>448</v>
      </c>
      <c r="O27" s="71">
        <v>1.5591662563597601E-3</v>
      </c>
      <c r="P27" s="71">
        <v>0.52469135802469102</v>
      </c>
      <c r="Q27" s="72">
        <v>6.7588604286461101E-2</v>
      </c>
      <c r="R27" s="71">
        <v>0.99141630901287603</v>
      </c>
      <c r="S27" s="71">
        <v>0.432</v>
      </c>
      <c r="T27" s="71">
        <v>0.70995670995671001</v>
      </c>
      <c r="U27" s="71">
        <v>0.78400000000000003</v>
      </c>
      <c r="V27" s="71">
        <v>0.72499999999999998</v>
      </c>
      <c r="W27" s="108">
        <v>0.98501872659176026</v>
      </c>
      <c r="X27" s="72">
        <v>1</v>
      </c>
      <c r="Y27" s="112" t="s">
        <v>531</v>
      </c>
      <c r="Z27" s="71">
        <v>0.85714285714285698</v>
      </c>
      <c r="AA27" s="72">
        <v>0.25</v>
      </c>
      <c r="AB27" s="113" t="s">
        <v>547</v>
      </c>
      <c r="AC27" s="71">
        <v>0.83299999999999996</v>
      </c>
      <c r="AD27" s="71">
        <v>0.20200000000000001</v>
      </c>
      <c r="AE27" s="71">
        <v>0.39700000000000002</v>
      </c>
      <c r="AF27" s="71">
        <v>0.625</v>
      </c>
      <c r="AG27" s="71">
        <v>0.41299999999999998</v>
      </c>
    </row>
    <row r="28" spans="1:33" s="10" customFormat="1" ht="15" x14ac:dyDescent="0.2">
      <c r="A28" s="73" t="s">
        <v>30</v>
      </c>
      <c r="B28" s="71">
        <v>1.0361329236371899</v>
      </c>
      <c r="C28" s="71">
        <v>0.258683729433272</v>
      </c>
      <c r="D28" s="71">
        <v>0.90566037735849103</v>
      </c>
      <c r="E28" s="71">
        <v>1.15020161290323</v>
      </c>
      <c r="F28" s="71">
        <v>0.134298552171742</v>
      </c>
      <c r="G28" s="71">
        <v>0.99199999999999999</v>
      </c>
      <c r="H28" s="71">
        <v>0.35202952029520301</v>
      </c>
      <c r="I28" s="113" t="s">
        <v>421</v>
      </c>
      <c r="J28" s="71" t="s">
        <v>332</v>
      </c>
      <c r="K28" s="71" t="s">
        <v>343</v>
      </c>
      <c r="L28" s="71">
        <v>0.316</v>
      </c>
      <c r="M28" s="71">
        <v>6.1785330955565999E-3</v>
      </c>
      <c r="N28" s="71">
        <v>0.87454545454545496</v>
      </c>
      <c r="O28" s="71">
        <v>4.6416635722242901E-4</v>
      </c>
      <c r="P28" s="113" t="s">
        <v>464</v>
      </c>
      <c r="Q28" s="72">
        <v>6.5040586797065994E-2</v>
      </c>
      <c r="R28" s="71">
        <v>0.99488926746166995</v>
      </c>
      <c r="S28" s="71">
        <v>0.48899999999999999</v>
      </c>
      <c r="T28" s="71">
        <v>0.77708071936428302</v>
      </c>
      <c r="U28" s="71">
        <v>0.753</v>
      </c>
      <c r="V28" s="71">
        <v>0.78500000000000003</v>
      </c>
      <c r="W28" s="108">
        <v>0.92913385826771655</v>
      </c>
      <c r="X28" s="72">
        <v>0.94444444444444398</v>
      </c>
      <c r="Y28" s="72">
        <v>0.33438985736925497</v>
      </c>
      <c r="Z28" s="113" t="s">
        <v>553</v>
      </c>
      <c r="AA28" s="72">
        <v>0.35199999999999998</v>
      </c>
      <c r="AB28" s="71">
        <v>0.78600000000000003</v>
      </c>
      <c r="AC28" s="71">
        <v>0.80700000000000005</v>
      </c>
      <c r="AD28" s="71">
        <v>0.24299999999999999</v>
      </c>
      <c r="AE28" s="71">
        <v>0.19700000000000001</v>
      </c>
      <c r="AF28" s="71">
        <v>7.3999999999999996E-2</v>
      </c>
      <c r="AG28" s="71">
        <v>0.22700000000000001</v>
      </c>
    </row>
    <row r="29" spans="1:33" s="10" customFormat="1" ht="15" x14ac:dyDescent="0.2">
      <c r="A29" s="73" t="s">
        <v>31</v>
      </c>
      <c r="B29" s="71">
        <v>1.0701357466063299</v>
      </c>
      <c r="C29" s="71">
        <v>0.135048231511254</v>
      </c>
      <c r="D29" s="71">
        <v>0.89056603773584897</v>
      </c>
      <c r="E29" s="71">
        <v>1.1376879699248099</v>
      </c>
      <c r="F29" s="71">
        <v>0.14974619289340099</v>
      </c>
      <c r="G29" s="71">
        <v>0.98599999999999999</v>
      </c>
      <c r="H29" s="71">
        <v>0.46887369557394698</v>
      </c>
      <c r="I29" s="113" t="s">
        <v>422</v>
      </c>
      <c r="J29" s="71" t="s">
        <v>333</v>
      </c>
      <c r="K29" s="71" t="s">
        <v>362</v>
      </c>
      <c r="L29" s="71">
        <v>0.32600000000000001</v>
      </c>
      <c r="M29" s="71">
        <v>5.3355298249395397E-3</v>
      </c>
      <c r="N29" s="71">
        <v>0.776555023923445</v>
      </c>
      <c r="O29" s="71">
        <v>8.0812339692913095E-4</v>
      </c>
      <c r="P29" s="113" t="s">
        <v>465</v>
      </c>
      <c r="Q29" s="72">
        <v>4.5777777777777799E-2</v>
      </c>
      <c r="R29" s="71">
        <v>0.99843627834245496</v>
      </c>
      <c r="S29" s="71">
        <v>0.41099999999999998</v>
      </c>
      <c r="T29" s="71">
        <v>0.67424388364476995</v>
      </c>
      <c r="U29" s="71">
        <v>0.70499999999999996</v>
      </c>
      <c r="V29" s="71">
        <v>0.89500000000000002</v>
      </c>
      <c r="W29" s="108">
        <v>0.75707547169811318</v>
      </c>
      <c r="X29" s="72">
        <v>1</v>
      </c>
      <c r="Y29" s="112" t="s">
        <v>530</v>
      </c>
      <c r="Z29" s="71"/>
      <c r="AA29" s="72">
        <v>5.5E-2</v>
      </c>
      <c r="AB29" s="71">
        <v>0.76700000000000002</v>
      </c>
      <c r="AC29" s="71">
        <v>0.86799999999999999</v>
      </c>
      <c r="AD29" s="71">
        <v>0.10199999999999999</v>
      </c>
      <c r="AE29" s="71">
        <v>0.73099999999999998</v>
      </c>
      <c r="AF29" s="71">
        <v>0.16600000000000001</v>
      </c>
      <c r="AG29" s="71">
        <v>0.17699999999999999</v>
      </c>
    </row>
    <row r="30" spans="1:33" s="10" customFormat="1" ht="15" x14ac:dyDescent="0.2">
      <c r="A30" s="73" t="s">
        <v>32</v>
      </c>
      <c r="B30" s="71">
        <v>1.0602327173169099</v>
      </c>
      <c r="C30" s="71">
        <v>0.82392344497607695</v>
      </c>
      <c r="D30" s="71">
        <v>0.78756476683937804</v>
      </c>
      <c r="E30" s="71">
        <v>1.2680952380952399</v>
      </c>
      <c r="F30" s="84">
        <v>0.1</v>
      </c>
      <c r="G30" s="71">
        <v>0.97599999999999998</v>
      </c>
      <c r="H30" s="71">
        <v>0.460789089137847</v>
      </c>
      <c r="I30" s="113" t="s">
        <v>423</v>
      </c>
      <c r="J30" s="71" t="s">
        <v>334</v>
      </c>
      <c r="K30" s="71" t="s">
        <v>363</v>
      </c>
      <c r="L30" s="71">
        <v>0.51100000000000001</v>
      </c>
      <c r="M30" s="71">
        <v>6.4986737091837299E-3</v>
      </c>
      <c r="N30" s="113" t="s">
        <v>449</v>
      </c>
      <c r="O30" s="113" t="s">
        <v>451</v>
      </c>
      <c r="P30" s="113" t="s">
        <v>466</v>
      </c>
      <c r="Q30" s="72">
        <v>5.2819125683060103E-2</v>
      </c>
      <c r="R30" s="71">
        <v>0.993506493506494</v>
      </c>
      <c r="S30" s="71">
        <v>0.66700000000000004</v>
      </c>
      <c r="T30" s="113" t="s">
        <v>400</v>
      </c>
      <c r="U30" s="71">
        <v>0.76200000000000001</v>
      </c>
      <c r="V30" s="71">
        <v>0.80700000000000005</v>
      </c>
      <c r="W30" s="112" t="s">
        <v>572</v>
      </c>
      <c r="X30" s="112" t="s">
        <v>391</v>
      </c>
      <c r="Y30" s="72">
        <v>0.29950186799501899</v>
      </c>
      <c r="Z30" s="71">
        <v>0.99342105263157898</v>
      </c>
      <c r="AA30" s="72">
        <v>0.1</v>
      </c>
      <c r="AB30" s="113" t="s">
        <v>548</v>
      </c>
      <c r="AC30" s="71">
        <v>0.93700000000000006</v>
      </c>
      <c r="AD30" s="71">
        <v>8.2000000000000003E-2</v>
      </c>
      <c r="AE30" s="71">
        <v>0.55700000000000005</v>
      </c>
      <c r="AF30" s="71">
        <v>0.16600000000000001</v>
      </c>
      <c r="AG30" s="71">
        <v>0.45700000000000002</v>
      </c>
    </row>
    <row r="31" spans="1:33" s="10" customFormat="1" ht="15" x14ac:dyDescent="0.2">
      <c r="A31" s="73" t="s">
        <v>177</v>
      </c>
      <c r="B31" s="71">
        <v>1.07263513513514</v>
      </c>
      <c r="C31" s="71">
        <v>0.60751831793564803</v>
      </c>
      <c r="D31" s="71">
        <v>0.80964153275648998</v>
      </c>
      <c r="E31" s="71">
        <v>1.1350053361793</v>
      </c>
      <c r="F31" s="71">
        <v>0.13100898045430501</v>
      </c>
      <c r="G31" s="71">
        <v>0.98899999999999999</v>
      </c>
      <c r="H31" s="71">
        <v>0.495343680709534</v>
      </c>
      <c r="I31" s="113" t="s">
        <v>424</v>
      </c>
      <c r="J31" s="71" t="s">
        <v>335</v>
      </c>
      <c r="K31" s="113" t="s">
        <v>439</v>
      </c>
      <c r="L31" s="71">
        <v>0.42399999999999999</v>
      </c>
      <c r="M31" s="71">
        <v>1.3349915303804E-3</v>
      </c>
      <c r="N31" s="113" t="s">
        <v>450</v>
      </c>
      <c r="O31" s="71">
        <v>1.07624090576435E-3</v>
      </c>
      <c r="P31" s="113" t="s">
        <v>467</v>
      </c>
      <c r="Q31" s="72">
        <v>0</v>
      </c>
      <c r="R31" s="71">
        <v>0.99113475177304999</v>
      </c>
      <c r="S31" s="71">
        <v>0.52</v>
      </c>
      <c r="T31" s="71">
        <v>0.74161490683229803</v>
      </c>
      <c r="U31" s="71">
        <v>0.84899999999999998</v>
      </c>
      <c r="V31" s="71">
        <v>0.90100000000000002</v>
      </c>
      <c r="W31" s="108">
        <v>0.82926829268292679</v>
      </c>
      <c r="X31" s="72">
        <v>0.90909090909090895</v>
      </c>
      <c r="Y31" s="72">
        <v>0.26118067978533099</v>
      </c>
      <c r="Z31" s="71">
        <v>1</v>
      </c>
      <c r="AA31" s="72">
        <v>0.33300000000000002</v>
      </c>
      <c r="AB31" s="113" t="s">
        <v>549</v>
      </c>
      <c r="AC31" s="71">
        <v>0.84299999999999997</v>
      </c>
      <c r="AD31" s="71">
        <v>0.121</v>
      </c>
      <c r="AE31" s="71">
        <v>0.28100000000000003</v>
      </c>
      <c r="AF31" s="71">
        <v>0</v>
      </c>
      <c r="AG31" s="71">
        <v>0.29399999999999998</v>
      </c>
    </row>
    <row r="32" spans="1:33" s="10" customFormat="1" ht="15" x14ac:dyDescent="0.2">
      <c r="A32" s="73" t="s">
        <v>33</v>
      </c>
      <c r="B32" s="112" t="s">
        <v>373</v>
      </c>
      <c r="C32" s="71">
        <v>0.91095890410958902</v>
      </c>
      <c r="D32" s="71">
        <v>0.96306818181818199</v>
      </c>
      <c r="E32" s="71">
        <v>1.19604086845466</v>
      </c>
      <c r="F32" s="113" t="s">
        <v>396</v>
      </c>
      <c r="G32" s="71">
        <v>0.98299999999999998</v>
      </c>
      <c r="H32" s="71">
        <v>0.46467749012724902</v>
      </c>
      <c r="I32" s="113" t="s">
        <v>420</v>
      </c>
      <c r="J32" s="71" t="s">
        <v>336</v>
      </c>
      <c r="K32" s="71" t="s">
        <v>364</v>
      </c>
      <c r="L32" s="113" t="s">
        <v>443</v>
      </c>
      <c r="M32" s="71">
        <v>2.8751134208744502E-3</v>
      </c>
      <c r="N32" s="71">
        <v>0.80880265026029297</v>
      </c>
      <c r="O32" s="71">
        <v>2.3933354811985102E-3</v>
      </c>
      <c r="P32" s="71">
        <v>0.61930883159627004</v>
      </c>
      <c r="Q32" s="72">
        <v>6.17614678899083E-2</v>
      </c>
      <c r="R32" s="71">
        <v>0.99465811965812001</v>
      </c>
      <c r="S32" s="71">
        <v>0.48699999999999999</v>
      </c>
      <c r="T32" s="113" t="s">
        <v>494</v>
      </c>
      <c r="U32" s="71">
        <v>0.69899999999999995</v>
      </c>
      <c r="V32" s="71">
        <v>0.751</v>
      </c>
      <c r="W32" s="112" t="s">
        <v>573</v>
      </c>
      <c r="X32" s="72">
        <v>0.83870967741935498</v>
      </c>
      <c r="Y32" s="112" t="s">
        <v>532</v>
      </c>
      <c r="Z32" s="71">
        <v>1</v>
      </c>
      <c r="AA32" s="72">
        <v>0.25800000000000001</v>
      </c>
      <c r="AB32" s="113" t="s">
        <v>550</v>
      </c>
      <c r="AC32" s="71">
        <v>0.85399999999999998</v>
      </c>
      <c r="AD32" s="71">
        <v>9.1999999999999998E-2</v>
      </c>
      <c r="AE32" s="71">
        <v>0.29699999999999999</v>
      </c>
      <c r="AF32" s="71">
        <v>0.153</v>
      </c>
      <c r="AG32" s="71">
        <v>0.253</v>
      </c>
    </row>
    <row r="33" spans="1:33" s="10" customFormat="1" ht="15" x14ac:dyDescent="0.2">
      <c r="A33" s="73" t="s">
        <v>69</v>
      </c>
      <c r="B33" s="71">
        <v>1.1606229660623</v>
      </c>
      <c r="C33" s="71">
        <v>0.57192982456140395</v>
      </c>
      <c r="D33" s="71">
        <v>0.90306122448979598</v>
      </c>
      <c r="E33" s="71">
        <v>1.2854545454545501</v>
      </c>
      <c r="F33" s="71">
        <v>0.21041445270988299</v>
      </c>
      <c r="G33" s="71">
        <v>0.99</v>
      </c>
      <c r="H33" s="113" t="s">
        <v>399</v>
      </c>
      <c r="I33" s="113" t="s">
        <v>425</v>
      </c>
      <c r="J33" s="71" t="s">
        <v>337</v>
      </c>
      <c r="K33" s="71" t="s">
        <v>365</v>
      </c>
      <c r="L33" s="71">
        <v>0.74199999999999999</v>
      </c>
      <c r="M33" s="113" t="s">
        <v>445</v>
      </c>
      <c r="N33" s="71">
        <v>0.82909090909090899</v>
      </c>
      <c r="O33" s="71">
        <v>4.9763622791739197E-4</v>
      </c>
      <c r="P33" s="71">
        <v>0.64935064935064901</v>
      </c>
      <c r="Q33" s="112" t="s">
        <v>482</v>
      </c>
      <c r="R33" s="71">
        <v>1</v>
      </c>
      <c r="S33" s="71">
        <v>0.254</v>
      </c>
      <c r="T33" s="113" t="s">
        <v>495</v>
      </c>
      <c r="U33" s="71">
        <v>0.81</v>
      </c>
      <c r="V33" s="71">
        <v>0.88600000000000001</v>
      </c>
      <c r="W33" s="112" t="s">
        <v>574</v>
      </c>
      <c r="X33" s="72">
        <v>0.83333333333333304</v>
      </c>
      <c r="Y33" s="72">
        <v>0.32987012987012998</v>
      </c>
      <c r="Z33" s="71">
        <v>1</v>
      </c>
      <c r="AA33" s="72">
        <v>0.33300000000000002</v>
      </c>
      <c r="AB33" s="113" t="s">
        <v>513</v>
      </c>
      <c r="AC33" s="71">
        <v>0.94099999999999995</v>
      </c>
      <c r="AD33" s="71">
        <v>9.2999999999999999E-2</v>
      </c>
      <c r="AE33" s="71">
        <v>0.38200000000000001</v>
      </c>
      <c r="AF33" s="71">
        <v>0.4</v>
      </c>
      <c r="AG33" s="71">
        <v>0.105</v>
      </c>
    </row>
    <row r="34" spans="1:33" s="10" customFormat="1" ht="15" x14ac:dyDescent="0.2">
      <c r="A34" s="73" t="s">
        <v>34</v>
      </c>
      <c r="B34" s="112" t="s">
        <v>375</v>
      </c>
      <c r="C34" s="71">
        <v>0.71713810316139803</v>
      </c>
      <c r="D34" s="71">
        <v>0.753488372093023</v>
      </c>
      <c r="E34" s="113" t="s">
        <v>385</v>
      </c>
      <c r="F34" s="113" t="s">
        <v>397</v>
      </c>
      <c r="G34" s="71">
        <v>0.98599999999999999</v>
      </c>
      <c r="H34" s="71">
        <v>0.48514851485148502</v>
      </c>
      <c r="I34" s="113" t="s">
        <v>426</v>
      </c>
      <c r="J34" s="71" t="s">
        <v>338</v>
      </c>
      <c r="K34" s="71" t="s">
        <v>344</v>
      </c>
      <c r="L34" s="71">
        <v>0.58199999999999996</v>
      </c>
      <c r="M34" s="71">
        <v>1.53354620270541E-2</v>
      </c>
      <c r="N34" s="71">
        <v>0.83825597749648395</v>
      </c>
      <c r="O34" s="71">
        <v>1.05235464351486E-3</v>
      </c>
      <c r="P34" s="71">
        <v>0.92210321324245403</v>
      </c>
      <c r="Q34" s="112" t="s">
        <v>483</v>
      </c>
      <c r="R34" s="71">
        <v>0.99747474747474796</v>
      </c>
      <c r="S34" s="71">
        <v>0.65400000000000003</v>
      </c>
      <c r="T34" s="71">
        <v>0.66534541336353303</v>
      </c>
      <c r="U34" s="71">
        <v>0.81399999999999995</v>
      </c>
      <c r="V34" s="71">
        <v>0.85499999999999998</v>
      </c>
      <c r="W34" s="112" t="s">
        <v>575</v>
      </c>
      <c r="X34" s="112" t="s">
        <v>391</v>
      </c>
      <c r="Y34" s="112" t="s">
        <v>533</v>
      </c>
      <c r="Z34" s="71">
        <v>1</v>
      </c>
      <c r="AA34" s="72">
        <v>0.125</v>
      </c>
      <c r="AB34" s="113" t="s">
        <v>551</v>
      </c>
      <c r="AC34" s="71">
        <v>0.66600000000000004</v>
      </c>
      <c r="AD34" s="71">
        <v>7.5999999999999998E-2</v>
      </c>
      <c r="AE34" s="71">
        <v>0.222</v>
      </c>
      <c r="AF34" s="71">
        <v>0</v>
      </c>
      <c r="AG34" s="71">
        <v>0.312</v>
      </c>
    </row>
    <row r="35" spans="1:33" s="10" customFormat="1" ht="15" x14ac:dyDescent="0.2">
      <c r="A35" s="73" t="s">
        <v>35</v>
      </c>
      <c r="B35" s="71">
        <v>1.27063222888947</v>
      </c>
      <c r="C35" s="71">
        <v>0.90430402930402898</v>
      </c>
      <c r="D35" s="71">
        <v>0.90799656061908895</v>
      </c>
      <c r="E35" s="71">
        <v>1.10555963752143</v>
      </c>
      <c r="F35" s="71">
        <v>0.111725452812202</v>
      </c>
      <c r="G35" s="71">
        <v>0.98899999999999999</v>
      </c>
      <c r="H35" s="71">
        <v>0.33186619718309901</v>
      </c>
      <c r="I35" s="113" t="s">
        <v>427</v>
      </c>
      <c r="J35" s="71" t="s">
        <v>339</v>
      </c>
      <c r="K35" s="113" t="s">
        <v>440</v>
      </c>
      <c r="L35" s="71">
        <v>0.38100000000000001</v>
      </c>
      <c r="M35" s="71">
        <v>3.5479755104360598E-3</v>
      </c>
      <c r="N35" s="71">
        <v>0.91156239764166402</v>
      </c>
      <c r="O35" s="71">
        <v>9.6938363357298703E-4</v>
      </c>
      <c r="P35" s="71">
        <v>0.54751415984896201</v>
      </c>
      <c r="Q35" s="72">
        <v>5.5619031493396601E-2</v>
      </c>
      <c r="R35" s="71">
        <v>0.99467376830892096</v>
      </c>
      <c r="S35" s="71">
        <v>0.502</v>
      </c>
      <c r="T35" s="71">
        <v>0.66425992779783405</v>
      </c>
      <c r="U35" s="71">
        <v>0.73</v>
      </c>
      <c r="V35" s="71">
        <v>0.76900000000000002</v>
      </c>
      <c r="W35" s="112" t="s">
        <v>576</v>
      </c>
      <c r="X35" s="72">
        <v>1</v>
      </c>
      <c r="Y35" s="72">
        <v>0.30383386581469701</v>
      </c>
      <c r="Z35" s="71">
        <v>0.97810218978102204</v>
      </c>
      <c r="AA35" s="72">
        <v>0.15</v>
      </c>
      <c r="AB35" s="113" t="s">
        <v>505</v>
      </c>
      <c r="AC35" s="71">
        <v>0.71399999999999997</v>
      </c>
      <c r="AD35" s="71">
        <v>0.108</v>
      </c>
      <c r="AE35" s="71">
        <v>0.19600000000000001</v>
      </c>
      <c r="AF35" s="71">
        <v>0.14199999999999999</v>
      </c>
      <c r="AG35" s="71">
        <v>0.25</v>
      </c>
    </row>
    <row r="36" spans="1:33" s="10" customFormat="1" ht="15" x14ac:dyDescent="0.2">
      <c r="A36" s="73" t="s">
        <v>36</v>
      </c>
      <c r="B36" s="112" t="s">
        <v>375</v>
      </c>
      <c r="C36" s="71">
        <v>0.67078937795561999</v>
      </c>
      <c r="D36" s="71">
        <v>0.834008097165992</v>
      </c>
      <c r="E36" s="113" t="s">
        <v>386</v>
      </c>
      <c r="F36" s="71">
        <v>0.14848883048620201</v>
      </c>
      <c r="G36" s="71">
        <v>0.99299999999999999</v>
      </c>
      <c r="H36" s="71">
        <v>0.36525524337158699</v>
      </c>
      <c r="I36" s="113" t="s">
        <v>428</v>
      </c>
      <c r="J36" s="71" t="s">
        <v>340</v>
      </c>
      <c r="K36" s="71" t="s">
        <v>366</v>
      </c>
      <c r="L36" s="71">
        <v>0.315</v>
      </c>
      <c r="M36" s="71">
        <v>4.35419476125486E-3</v>
      </c>
      <c r="N36" s="71">
        <v>0.90047393364928896</v>
      </c>
      <c r="O36" s="71">
        <v>7.5490689481630597E-4</v>
      </c>
      <c r="P36" s="113" t="s">
        <v>468</v>
      </c>
      <c r="Q36" s="72">
        <v>4.1227747084100701E-2</v>
      </c>
      <c r="R36" s="71">
        <v>0.99493029150823797</v>
      </c>
      <c r="S36" s="71">
        <v>0.61699999999999999</v>
      </c>
      <c r="T36" s="113" t="s">
        <v>496</v>
      </c>
      <c r="U36" s="71">
        <v>0.70399999999999996</v>
      </c>
      <c r="V36" s="71">
        <v>0.754</v>
      </c>
      <c r="W36" s="112" t="s">
        <v>577</v>
      </c>
      <c r="X36" s="72">
        <v>0.96153846153846201</v>
      </c>
      <c r="Y36" s="112" t="s">
        <v>534</v>
      </c>
      <c r="Z36" s="71">
        <v>0.934782608695652</v>
      </c>
      <c r="AA36" s="72">
        <v>0</v>
      </c>
      <c r="AB36" s="113" t="s">
        <v>512</v>
      </c>
      <c r="AC36" s="71">
        <v>0.4</v>
      </c>
      <c r="AD36" s="71">
        <v>5.2999999999999999E-2</v>
      </c>
      <c r="AE36" s="71">
        <v>0.23599999999999999</v>
      </c>
      <c r="AF36" s="71">
        <v>0</v>
      </c>
      <c r="AG36" s="71">
        <v>0.38800000000000001</v>
      </c>
    </row>
    <row r="37" spans="1:33" s="10" customFormat="1" ht="15" x14ac:dyDescent="0.2">
      <c r="A37" s="73" t="s">
        <v>37</v>
      </c>
      <c r="B37" s="71">
        <v>1.0979754157628301</v>
      </c>
      <c r="C37" s="71">
        <v>0.155555555555556</v>
      </c>
      <c r="D37" s="71">
        <v>0.83278688524590205</v>
      </c>
      <c r="E37" s="71">
        <v>1.0262751159196299</v>
      </c>
      <c r="F37" s="71">
        <v>0.204859813084112</v>
      </c>
      <c r="G37" s="71">
        <v>0.98799999999999999</v>
      </c>
      <c r="H37" s="71">
        <v>0.35772357723577197</v>
      </c>
      <c r="I37" s="113" t="s">
        <v>429</v>
      </c>
      <c r="J37" s="71" t="s">
        <v>341</v>
      </c>
      <c r="K37" s="71" t="s">
        <v>367</v>
      </c>
      <c r="L37" s="71">
        <v>0.31900000000000001</v>
      </c>
      <c r="M37" s="71">
        <v>1.76702712554614E-2</v>
      </c>
      <c r="N37" s="71">
        <v>0.83355006501950601</v>
      </c>
      <c r="O37" s="71">
        <v>1.4709745206199099E-3</v>
      </c>
      <c r="P37" s="113" t="s">
        <v>469</v>
      </c>
      <c r="Q37" s="72">
        <v>8.8527874015748007E-2</v>
      </c>
      <c r="R37" s="71">
        <v>0.99260355029585801</v>
      </c>
      <c r="S37" s="71">
        <v>0.49299999999999999</v>
      </c>
      <c r="T37" s="113" t="s">
        <v>497</v>
      </c>
      <c r="U37" s="71">
        <v>0.623</v>
      </c>
      <c r="V37" s="71">
        <v>0.82199999999999995</v>
      </c>
      <c r="W37" s="112" t="s">
        <v>578</v>
      </c>
      <c r="X37" s="112" t="s">
        <v>517</v>
      </c>
      <c r="Y37" s="72">
        <v>0.29715762273901802</v>
      </c>
      <c r="Z37" s="71">
        <v>0.94871794871794901</v>
      </c>
      <c r="AA37" s="72">
        <v>0.2</v>
      </c>
      <c r="AB37" s="113" t="s">
        <v>377</v>
      </c>
      <c r="AC37" s="71">
        <v>0.86599999999999999</v>
      </c>
      <c r="AD37" s="71">
        <v>8.5000000000000006E-2</v>
      </c>
      <c r="AE37" s="71">
        <v>0.16700000000000001</v>
      </c>
      <c r="AF37" s="71">
        <v>0</v>
      </c>
      <c r="AG37" s="71">
        <v>0.22700000000000001</v>
      </c>
    </row>
    <row r="38" spans="1:33" s="10" customFormat="1" ht="15" x14ac:dyDescent="0.2">
      <c r="A38" s="73" t="s">
        <v>38</v>
      </c>
      <c r="B38" s="71">
        <v>1.0868170758681699</v>
      </c>
      <c r="C38" s="71">
        <v>0.30597014925373101</v>
      </c>
      <c r="D38" s="71">
        <v>0.96761133603238902</v>
      </c>
      <c r="E38" s="71">
        <v>1.68794326241135</v>
      </c>
      <c r="F38" s="113" t="s">
        <v>391</v>
      </c>
      <c r="G38" s="71">
        <v>0.98599999999999999</v>
      </c>
      <c r="H38" s="71">
        <v>0.354551241247613</v>
      </c>
      <c r="I38" s="113" t="s">
        <v>430</v>
      </c>
      <c r="J38" s="71" t="s">
        <v>342</v>
      </c>
      <c r="K38" s="71" t="s">
        <v>346</v>
      </c>
      <c r="L38" s="71">
        <v>0.39700000000000002</v>
      </c>
      <c r="M38" s="71">
        <v>1.37587536839181E-2</v>
      </c>
      <c r="N38" s="71">
        <v>0.802792321116929</v>
      </c>
      <c r="O38" s="71"/>
      <c r="P38" s="113" t="s">
        <v>470</v>
      </c>
      <c r="Q38" s="112" t="s">
        <v>484</v>
      </c>
      <c r="R38" s="71">
        <v>1</v>
      </c>
      <c r="S38" s="71">
        <v>0.55700000000000005</v>
      </c>
      <c r="T38" s="71">
        <v>0.65686274509803899</v>
      </c>
      <c r="U38" s="71">
        <v>0.77300000000000002</v>
      </c>
      <c r="V38" s="71">
        <v>0.84799999999999998</v>
      </c>
      <c r="W38" s="108">
        <v>0.90384615384615385</v>
      </c>
      <c r="X38" s="112" t="s">
        <v>391</v>
      </c>
      <c r="Y38" s="72">
        <v>0.42231075697211201</v>
      </c>
      <c r="Z38" s="71">
        <v>1</v>
      </c>
      <c r="AA38" s="72">
        <v>0.4</v>
      </c>
      <c r="AB38" s="113" t="s">
        <v>504</v>
      </c>
      <c r="AC38" s="71">
        <v>0.8</v>
      </c>
      <c r="AD38" s="71">
        <v>0.17599999999999999</v>
      </c>
      <c r="AE38" s="71">
        <v>0.224</v>
      </c>
      <c r="AF38" s="71">
        <v>0.40899999999999997</v>
      </c>
      <c r="AG38" s="71">
        <v>0.24199999999999999</v>
      </c>
    </row>
    <row r="39" spans="1:33" s="10" customFormat="1" ht="15" x14ac:dyDescent="0.2">
      <c r="A39" s="73" t="s">
        <v>39</v>
      </c>
      <c r="B39" s="71">
        <v>1.2829876116393</v>
      </c>
      <c r="C39" s="71">
        <v>0.186046511627907</v>
      </c>
      <c r="D39" s="113" t="s">
        <v>554</v>
      </c>
      <c r="E39" s="71">
        <v>1.0888355342136899</v>
      </c>
      <c r="F39" s="71">
        <v>0.29444119368051502</v>
      </c>
      <c r="G39" s="71">
        <v>0.999</v>
      </c>
      <c r="H39" s="71">
        <v>0.33451816745655599</v>
      </c>
      <c r="I39" s="113" t="s">
        <v>431</v>
      </c>
      <c r="J39" s="71" t="s">
        <v>343</v>
      </c>
      <c r="K39" s="113" t="s">
        <v>441</v>
      </c>
      <c r="L39" s="71">
        <v>0.33900000000000002</v>
      </c>
      <c r="M39" s="71">
        <v>1.9810674925675401E-3</v>
      </c>
      <c r="N39" s="71">
        <v>0.99696509863429394</v>
      </c>
      <c r="O39" s="71"/>
      <c r="P39" s="113" t="s">
        <v>471</v>
      </c>
      <c r="Q39" s="72">
        <v>7.13335940555338E-2</v>
      </c>
      <c r="R39" s="71">
        <v>0.99458581483486697</v>
      </c>
      <c r="S39" s="71">
        <v>0.41499999999999998</v>
      </c>
      <c r="T39" s="113" t="s">
        <v>498</v>
      </c>
      <c r="U39" s="71">
        <v>0.875</v>
      </c>
      <c r="V39" s="71">
        <v>0.9</v>
      </c>
      <c r="W39" s="112" t="s">
        <v>562</v>
      </c>
      <c r="X39" s="112" t="s">
        <v>391</v>
      </c>
      <c r="Y39" s="72">
        <v>0.38467492260061897</v>
      </c>
      <c r="Z39" s="71">
        <v>1</v>
      </c>
      <c r="AA39" s="72">
        <v>0.28499999999999998</v>
      </c>
      <c r="AB39" s="113" t="s">
        <v>552</v>
      </c>
      <c r="AC39" s="71">
        <v>0.80400000000000005</v>
      </c>
      <c r="AD39" s="71">
        <v>0.14499999999999999</v>
      </c>
      <c r="AE39" s="71">
        <v>0.13500000000000001</v>
      </c>
      <c r="AF39" s="71">
        <v>0.38500000000000001</v>
      </c>
      <c r="AG39" s="71">
        <v>0.153</v>
      </c>
    </row>
    <row r="40" spans="1:33" s="10" customFormat="1" ht="15" x14ac:dyDescent="0.2">
      <c r="A40" s="73" t="s">
        <v>40</v>
      </c>
      <c r="B40" s="113" t="s">
        <v>376</v>
      </c>
      <c r="C40" s="71">
        <v>0.36489898989899</v>
      </c>
      <c r="D40" s="71">
        <v>0.890350877192982</v>
      </c>
      <c r="E40" s="71">
        <v>1.40963341858483</v>
      </c>
      <c r="F40" s="71">
        <v>0.11095996890789001</v>
      </c>
      <c r="G40" s="71">
        <v>0.995</v>
      </c>
      <c r="H40" s="71">
        <v>0.39751146037982998</v>
      </c>
      <c r="I40" s="71">
        <v>0.77873718294657301</v>
      </c>
      <c r="J40" s="71" t="s">
        <v>344</v>
      </c>
      <c r="K40" s="71" t="s">
        <v>368</v>
      </c>
      <c r="L40" s="71">
        <v>0.313</v>
      </c>
      <c r="M40" s="71">
        <v>1.1342361786445499E-2</v>
      </c>
      <c r="N40" s="71">
        <v>0.90476190476190499</v>
      </c>
      <c r="O40" s="71">
        <v>7.3987298847031301E-4</v>
      </c>
      <c r="P40" s="113" t="s">
        <v>472</v>
      </c>
      <c r="Q40" s="72">
        <v>9.2627842866988302E-2</v>
      </c>
      <c r="R40" s="71">
        <v>0.995857497928749</v>
      </c>
      <c r="S40" s="71">
        <v>0.46100000000000002</v>
      </c>
      <c r="T40" s="71">
        <v>0.84482454593546097</v>
      </c>
      <c r="U40" s="71">
        <v>0.73699999999999999</v>
      </c>
      <c r="V40" s="71">
        <v>0.84299999999999997</v>
      </c>
      <c r="W40" s="108">
        <v>0.83750000000000002</v>
      </c>
      <c r="X40" s="72">
        <v>1</v>
      </c>
      <c r="Y40" s="72">
        <v>0.32580424366872002</v>
      </c>
      <c r="Z40" s="71">
        <v>0.95726495726495697</v>
      </c>
      <c r="AA40" s="72">
        <v>0.25</v>
      </c>
      <c r="AB40" s="113" t="s">
        <v>551</v>
      </c>
      <c r="AC40" s="71">
        <v>0.71399999999999997</v>
      </c>
      <c r="AD40" s="71">
        <v>0.16600000000000001</v>
      </c>
      <c r="AE40" s="71">
        <v>0.16900000000000001</v>
      </c>
      <c r="AF40" s="71">
        <v>0.5</v>
      </c>
      <c r="AG40" s="71">
        <v>0.25</v>
      </c>
    </row>
    <row r="41" spans="1:33" hidden="1" x14ac:dyDescent="0.2">
      <c r="AE41" s="85">
        <v>0</v>
      </c>
    </row>
    <row r="46" spans="1:33" hidden="1" x14ac:dyDescent="0.2">
      <c r="AE46" s="85">
        <v>0</v>
      </c>
    </row>
    <row r="47" spans="1:33" hidden="1" x14ac:dyDescent="0.2">
      <c r="AE47" s="85">
        <v>0</v>
      </c>
    </row>
    <row r="48" spans="1:33" hidden="1" x14ac:dyDescent="0.2">
      <c r="AE48" s="85">
        <v>0</v>
      </c>
    </row>
  </sheetData>
  <conditionalFormatting sqref="B2:B40">
    <cfRule type="cellIs" dxfId="50" priority="47" operator="lessThan">
      <formula>1</formula>
    </cfRule>
  </conditionalFormatting>
  <conditionalFormatting sqref="C2:C40">
    <cfRule type="cellIs" dxfId="49" priority="46" operator="lessThan">
      <formula>0.12</formula>
    </cfRule>
  </conditionalFormatting>
  <conditionalFormatting sqref="D2:D40">
    <cfRule type="cellIs" dxfId="48" priority="45" operator="lessThan">
      <formula>0.54</formula>
    </cfRule>
  </conditionalFormatting>
  <conditionalFormatting sqref="E2:E40">
    <cfRule type="cellIs" dxfId="47" priority="44" operator="lessThan">
      <formula>1</formula>
    </cfRule>
  </conditionalFormatting>
  <conditionalFormatting sqref="F2:F40">
    <cfRule type="cellIs" dxfId="46" priority="43" operator="lessThan">
      <formula>0.1</formula>
    </cfRule>
  </conditionalFormatting>
  <conditionalFormatting sqref="G2:G7 G9:G40">
    <cfRule type="cellIs" dxfId="45" priority="42" operator="lessThan">
      <formula>0.968</formula>
    </cfRule>
  </conditionalFormatting>
  <conditionalFormatting sqref="H2:H7 H9:H40">
    <cfRule type="cellIs" dxfId="44" priority="41" operator="lessThan">
      <formula>0.2</formula>
    </cfRule>
  </conditionalFormatting>
  <conditionalFormatting sqref="I2:I40">
    <cfRule type="cellIs" dxfId="43" priority="40" operator="lessThan">
      <formula>0.656</formula>
    </cfRule>
  </conditionalFormatting>
  <conditionalFormatting sqref="J2:J7 J9:J40">
    <cfRule type="cellIs" dxfId="42" priority="39" operator="lessThan">
      <formula>0.398</formula>
    </cfRule>
  </conditionalFormatting>
  <conditionalFormatting sqref="L2:L7 L9:L40">
    <cfRule type="cellIs" dxfId="41" priority="37" operator="lessThan">
      <formula>0.265</formula>
    </cfRule>
  </conditionalFormatting>
  <conditionalFormatting sqref="N2:N40">
    <cfRule type="cellIs" dxfId="40" priority="35" operator="lessThan">
      <formula>0.751</formula>
    </cfRule>
  </conditionalFormatting>
  <conditionalFormatting sqref="P2:P7 P9:P40">
    <cfRule type="cellIs" dxfId="39" priority="33" operator="lessThan">
      <formula>0.522</formula>
    </cfRule>
  </conditionalFormatting>
  <conditionalFormatting sqref="R2:R40">
    <cfRule type="cellIs" dxfId="38" priority="31" operator="lessThan">
      <formula>0.95</formula>
    </cfRule>
  </conditionalFormatting>
  <conditionalFormatting sqref="S2:S40">
    <cfRule type="cellIs" dxfId="37" priority="30" operator="lessThan">
      <formula>0.25</formula>
    </cfRule>
  </conditionalFormatting>
  <conditionalFormatting sqref="T2:T40">
    <cfRule type="cellIs" dxfId="36" priority="29" operator="lessThan">
      <formula>0.65</formula>
    </cfRule>
  </conditionalFormatting>
  <conditionalFormatting sqref="U2:U40">
    <cfRule type="cellIs" dxfId="35" priority="28" operator="lessThan">
      <formula>0.6</formula>
    </cfRule>
  </conditionalFormatting>
  <conditionalFormatting sqref="V2:V40">
    <cfRule type="cellIs" dxfId="34" priority="27" operator="lessThan">
      <formula>0.675</formula>
    </cfRule>
  </conditionalFormatting>
  <conditionalFormatting sqref="W2:W40">
    <cfRule type="cellIs" dxfId="33" priority="26" operator="lessThan">
      <formula>0.75</formula>
    </cfRule>
  </conditionalFormatting>
  <conditionalFormatting sqref="X2:X40">
    <cfRule type="cellIs" dxfId="32" priority="25" operator="lessThan">
      <formula>0.7</formula>
    </cfRule>
  </conditionalFormatting>
  <conditionalFormatting sqref="Y2:Y40">
    <cfRule type="cellIs" dxfId="31" priority="24" operator="lessThan">
      <formula>0.23</formula>
    </cfRule>
  </conditionalFormatting>
  <conditionalFormatting sqref="Z2:Z40">
    <cfRule type="cellIs" dxfId="30" priority="23" operator="lessThan">
      <formula>0.85</formula>
    </cfRule>
  </conditionalFormatting>
  <conditionalFormatting sqref="AB2:AB40">
    <cfRule type="cellIs" dxfId="29" priority="22" operator="lessThan">
      <formula>0.75</formula>
    </cfRule>
  </conditionalFormatting>
  <conditionalFormatting sqref="B1:XFD1 A41:XFD1048576 L3:XFD6 A2:J40 L39:XFD40 L38:P38 R38:XFD38 L35:XFD37 L34:P34 R33:XFD34 L26:XFD29 L25:P25 R25:XFD25 L23:XFD24 L21:P21 R21:XFD22 L17:XFD20 L16:P16 R16:XFD16 L15:XFD15 L14:P14 R14:XFD14 L13:XFD13 L12:P12 R12:XFD12 L9:XFD11 L8:P8 R7:XFD8 L2:P2 R2:XFD2 L31:XFD32 L30:N30 P30:XFD30 L7:N7 P7 L33 N33:P33 L22 N22:P22">
    <cfRule type="containsText" dxfId="28" priority="38" operator="containsText" text="DELETE">
      <formula>NOT(ISERROR(SEARCH("DELETE",A1)))</formula>
    </cfRule>
  </conditionalFormatting>
  <conditionalFormatting sqref="A1">
    <cfRule type="containsText" dxfId="27" priority="15" operator="containsText" text="DELETE">
      <formula>NOT(ISERROR(SEARCH("DELETE",A1)))</formula>
    </cfRule>
  </conditionalFormatting>
  <conditionalFormatting sqref="M2:M21 M34:M40 M23:M32">
    <cfRule type="cellIs" dxfId="26" priority="13" stopIfTrue="1" operator="greaterThanOrEqual">
      <formula>0.02</formula>
    </cfRule>
  </conditionalFormatting>
  <conditionalFormatting sqref="O2:O6 O31:O40 O8:O29">
    <cfRule type="cellIs" dxfId="25" priority="12" operator="greaterThanOrEqual">
      <formula>0.0031</formula>
    </cfRule>
  </conditionalFormatting>
  <conditionalFormatting sqref="Q3:Q6 Q39:Q40 Q35:Q37 Q26:Q32 Q23:Q24 Q17:Q20 Q15 Q13 Q9:Q11">
    <cfRule type="cellIs" dxfId="24" priority="11" operator="greaterThanOrEqual">
      <formula>0.1047</formula>
    </cfRule>
  </conditionalFormatting>
  <conditionalFormatting sqref="W10:W11">
    <cfRule type="cellIs" dxfId="23" priority="9" operator="lessThan">
      <formula>0.675</formula>
    </cfRule>
  </conditionalFormatting>
  <conditionalFormatting sqref="W14">
    <cfRule type="cellIs" dxfId="22" priority="8" operator="lessThan">
      <formula>0.675</formula>
    </cfRule>
  </conditionalFormatting>
  <conditionalFormatting sqref="W17">
    <cfRule type="cellIs" dxfId="21" priority="7" operator="lessThan">
      <formula>0.675</formula>
    </cfRule>
  </conditionalFormatting>
  <conditionalFormatting sqref="W19">
    <cfRule type="cellIs" dxfId="20" priority="6" operator="lessThan">
      <formula>0.675</formula>
    </cfRule>
  </conditionalFormatting>
  <conditionalFormatting sqref="W22:W23">
    <cfRule type="cellIs" dxfId="19" priority="5" operator="lessThan">
      <formula>0.675</formula>
    </cfRule>
  </conditionalFormatting>
  <conditionalFormatting sqref="W27:W29">
    <cfRule type="cellIs" dxfId="18" priority="4" operator="lessThan">
      <formula>0.675</formula>
    </cfRule>
  </conditionalFormatting>
  <conditionalFormatting sqref="W31">
    <cfRule type="cellIs" dxfId="17" priority="3" operator="lessThan">
      <formula>0.675</formula>
    </cfRule>
  </conditionalFormatting>
  <conditionalFormatting sqref="W38">
    <cfRule type="cellIs" dxfId="16" priority="2" operator="lessThan">
      <formula>0.675</formula>
    </cfRule>
  </conditionalFormatting>
  <conditionalFormatting sqref="W40">
    <cfRule type="cellIs" dxfId="15" priority="1" operator="lessThan">
      <formula>0.675</formula>
    </cfRule>
  </conditionalFormatting>
  <hyperlinks>
    <hyperlink ref="W1" location="Calculation!A23" display="Follow-Up Within 7 Days: Face-to-Face % (&gt;=75% Annual Measure)" xr:uid="{00000000-0004-0000-0000-000001000000}"/>
    <hyperlink ref="B1" location="Calculation!A2" tooltip="calculation" display="Service Target Adult % (&gt;=100%)" xr:uid="{00000000-0004-0000-0000-000003000000}"/>
    <hyperlink ref="K1" location="Calculation!A11" display="Residential Stability % (&gt;=84.0%)" xr:uid="{00000000-0004-0000-0000-000005000000}"/>
    <hyperlink ref="E1" location="Calculation!A6" display="Child and Youth Service Target % (&gt;=100%)" xr:uid="{00000000-0004-0000-0000-000007000000}"/>
    <hyperlink ref="Y1" location="Calculation!A25" display="Community Linkage % (&gt;=23% Annual Measure)" xr:uid="{00000000-0004-0000-0000-000009000000}"/>
    <hyperlink ref="Z1" location="Calculation!A26" display="Crisis Follow-Up Within 30 Days % (&gt;=90%)" xr:uid="{00000000-0004-0000-0000-00000A000000}"/>
    <hyperlink ref="L1" location="Calculation!A12" display="Educational or Volunteering Strengths % (&gt;=26.5%)" xr:uid="{00000000-0004-0000-0000-00000D000000}"/>
    <hyperlink ref="J1" location="Calculation!A10" display="Employment Improvement % (&gt;=39.8%)" xr:uid="{00000000-0004-0000-0000-00000E000000}"/>
    <hyperlink ref="C1" location="Calculation!A4" display="Adult Counseling Target % (&gt;= 12%)" xr:uid="{00000000-0004-0000-0000-00000F000000}"/>
    <hyperlink ref="D1" location="Calculation!A5" display="ACT Target % (&gt;=54%)" xr:uid="{00000000-0004-0000-0000-000010000000}"/>
    <hyperlink ref="M1" location="Calculation!A13" display="Hospitalization % (&lt;=1.9%)" xr:uid="{00000000-0004-0000-0000-000011000000}"/>
    <hyperlink ref="Q1" location="Calculation!A17" display="Jail Diversion % (&lt;=10.46%)" xr:uid="{00000000-0004-0000-0000-000012000000}"/>
    <hyperlink ref="N1" location="Calculation!A14" display="Effective Crisis Response % (&gt;=75.1%)" xr:uid="{00000000-0004-0000-0000-000013000000}"/>
    <hyperlink ref="O1" location="Calculation!A15" display="Frequent Admission % (&lt;=0.3%)" xr:uid="{00000000-0004-0000-0000-000014000000}"/>
    <hyperlink ref="P1" location="Calculation!A16" display="Access to Crisis Response Services % (&gt;=52.2%)" xr:uid="{00000000-0004-0000-0000-000015000000}"/>
    <hyperlink ref="H1" location="Calculation!A8" display="Adult Improvement % (&gt;=20%)" xr:uid="{00000000-0004-0000-0000-000017000000}"/>
    <hyperlink ref="I1" location="Calculation!A9" display="Adult Monthly Service Provision % (&gt;=65.6%)" xr:uid="{00000000-0004-0000-0000-000018000000}"/>
    <hyperlink ref="U1" location="Calculation!A21" display="Child and Youth School % (&gt;=60%)" xr:uid="{00000000-0004-0000-0000-00001B000000}"/>
    <hyperlink ref="V1" location="Calculation!A22" display="Family and Living Situation % (&gt;=67.5%)" xr:uid="{00000000-0004-0000-0000-00001C000000}"/>
    <hyperlink ref="F1" location="Calculation!A8" display="Family Partner Supports Services for LOCs 2, 3, 4 and YC % (&gt;=10%)" xr:uid="{00000000-0004-0000-0000-00001D000000}"/>
    <hyperlink ref="R1" location="Calculation!A18" display="Juvenile Justice Avoidance % (&gt;=95%)" xr:uid="{00000000-0004-0000-0000-00001E000000}"/>
    <hyperlink ref="S1" location="Calculation!A19" display="Child and Youth Improvement Measure % (&gt;=25%)" xr:uid="{00000000-0004-0000-0000-000020000000}"/>
    <hyperlink ref="T1" location="Calculation!A20" display="Child and Youth Monthly Service Provision % (&gt;=65%)" xr:uid="{00000000-0004-0000-0000-000021000000}"/>
    <hyperlink ref="X1" location="Calculation!A24" display="Long-Term Services and Support Screen Follow-Up (&gt;=70% Annual Measure)" xr:uid="{00000000-0004-0000-0000-000022000000}"/>
    <hyperlink ref="G1" location="Calculation!A7" display="Community Tenure 2020 % (&gt;=96.8%)" xr:uid="{00000000-0004-0000-0000-000016000000}"/>
    <hyperlink ref="AA1" location="Calculation!A28" display="CMH Retention of Justice-Involved Adults %" xr:uid="{7F68658F-4186-46BB-9194-C380F12B96F9}"/>
    <hyperlink ref="AB1" location="Calculation!A29" display="Hospital 7-Day FTF Follow-up (Encounter based) % (&gt;=75%)" xr:uid="{83AF063A-3690-4A48-A81B-4C0A051DDFEC}"/>
    <hyperlink ref="AC1" location="Calculation!A30" display="AMH Retention of High-Need Adults" xr:uid="{2A901027-B43B-43CE-9AEB-56461A37AC79}"/>
    <hyperlink ref="AD1" location="Calculation!A31" display="AMH Retention of Justice-Involved Adults" xr:uid="{DA192B67-48A5-4EAB-BBD2-6E3FA367DB6A}"/>
    <hyperlink ref="AE1" location="Calculation!A32" display="AMH Depression Response" xr:uid="{3247F7AE-B00E-40FA-8BB4-3EFC31DAFE23}"/>
    <hyperlink ref="AG1" location="Calculation!A34" display="AMH High Need Adults Functioning" xr:uid="{F2299DD4-CFCA-44B3-9162-87EE421EEB8D}"/>
    <hyperlink ref="AF1" location="Calculation!A35" display="AMH Criminal Justice Outcomes" xr:uid="{11CE9640-8926-4248-80C3-3CE068944352}"/>
  </hyperlinks>
  <pageMargins left="0.25" right="0.25" top="0.25" bottom="0.25" header="0.2" footer="0.2"/>
  <pageSetup paperSize="5" fitToWidth="0" orientation="portrait" r:id="rId1"/>
  <ignoredErrors>
    <ignoredError sqref="J2:J40 K3 K5 K7:K8 K10:K17 K19:K23 K25 K27:K30 K32:K34 K36:K38 K40" numberStoredAsText="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34324-3F47-4841-B6BC-EEF08C888FCF}">
  <sheetPr>
    <tabColor rgb="FF00B050"/>
  </sheetPr>
  <dimension ref="A1:B40"/>
  <sheetViews>
    <sheetView workbookViewId="0">
      <selection sqref="A1:B1"/>
    </sheetView>
  </sheetViews>
  <sheetFormatPr defaultColWidth="9.140625" defaultRowHeight="12" x14ac:dyDescent="0.2"/>
  <cols>
    <col min="1" max="1" width="49.42578125" style="68" bestFit="1" customWidth="1"/>
    <col min="2" max="2" width="5.42578125" style="68" bestFit="1" customWidth="1"/>
    <col min="3" max="16384" width="9.140625" style="68"/>
  </cols>
  <sheetData>
    <row r="1" spans="1:2" x14ac:dyDescent="0.2">
      <c r="A1" s="66" t="s">
        <v>0</v>
      </c>
      <c r="B1" s="66" t="s">
        <v>303</v>
      </c>
    </row>
    <row r="2" spans="1:2" x14ac:dyDescent="0.2">
      <c r="A2" s="5" t="s">
        <v>111</v>
      </c>
      <c r="B2" s="102">
        <f>'MH Measure Summary'!AF2</f>
        <v>0.105</v>
      </c>
    </row>
    <row r="3" spans="1:2" x14ac:dyDescent="0.2">
      <c r="A3" s="5" t="s">
        <v>112</v>
      </c>
      <c r="B3" s="102">
        <f>'MH Measure Summary'!AF3</f>
        <v>0.3</v>
      </c>
    </row>
    <row r="4" spans="1:2" x14ac:dyDescent="0.2">
      <c r="A4" s="5" t="s">
        <v>113</v>
      </c>
      <c r="B4" s="102">
        <f>'MH Measure Summary'!AF4</f>
        <v>0.26600000000000001</v>
      </c>
    </row>
    <row r="5" spans="1:2" x14ac:dyDescent="0.2">
      <c r="A5" s="5" t="s">
        <v>114</v>
      </c>
      <c r="B5" s="102"/>
    </row>
    <row r="6" spans="1:2" x14ac:dyDescent="0.2">
      <c r="A6" s="5" t="s">
        <v>115</v>
      </c>
      <c r="B6" s="102">
        <f>'MH Measure Summary'!AF6</f>
        <v>0.34899999999999998</v>
      </c>
    </row>
    <row r="7" spans="1:2" x14ac:dyDescent="0.2">
      <c r="A7" s="5" t="s">
        <v>116</v>
      </c>
      <c r="B7" s="102">
        <f>'MH Measure Summary'!AF7</f>
        <v>0.2</v>
      </c>
    </row>
    <row r="8" spans="1:2" x14ac:dyDescent="0.2">
      <c r="A8" s="5" t="s">
        <v>117</v>
      </c>
      <c r="B8" s="102">
        <f>'MH Measure Summary'!AF8</f>
        <v>0</v>
      </c>
    </row>
    <row r="9" spans="1:2" x14ac:dyDescent="0.2">
      <c r="A9" s="5" t="s">
        <v>194</v>
      </c>
      <c r="B9" s="102">
        <f>'MH Measure Summary'!AF9</f>
        <v>0.26900000000000002</v>
      </c>
    </row>
    <row r="10" spans="1:2" x14ac:dyDescent="0.2">
      <c r="A10" s="5" t="s">
        <v>118</v>
      </c>
      <c r="B10" s="102">
        <f>'MH Measure Summary'!AF10</f>
        <v>0.33300000000000002</v>
      </c>
    </row>
    <row r="11" spans="1:2" x14ac:dyDescent="0.2">
      <c r="A11" s="5" t="s">
        <v>119</v>
      </c>
      <c r="B11" s="102">
        <f>'MH Measure Summary'!AF11</f>
        <v>0.33300000000000002</v>
      </c>
    </row>
    <row r="12" spans="1:2" x14ac:dyDescent="0.2">
      <c r="A12" s="5" t="s">
        <v>120</v>
      </c>
      <c r="B12" s="102">
        <f>'MH Measure Summary'!AF12</f>
        <v>0.16600000000000001</v>
      </c>
    </row>
    <row r="13" spans="1:2" x14ac:dyDescent="0.2">
      <c r="A13" s="5" t="s">
        <v>121</v>
      </c>
      <c r="B13" s="102">
        <f>'MH Measure Summary'!AF13</f>
        <v>0.23499999999999999</v>
      </c>
    </row>
    <row r="14" spans="1:2" x14ac:dyDescent="0.2">
      <c r="A14" s="5" t="s">
        <v>122</v>
      </c>
      <c r="B14" s="102">
        <f>'MH Measure Summary'!AF14</f>
        <v>0</v>
      </c>
    </row>
    <row r="15" spans="1:2" x14ac:dyDescent="0.2">
      <c r="A15" s="5" t="s">
        <v>123</v>
      </c>
      <c r="B15" s="102">
        <f>'MH Measure Summary'!AF15</f>
        <v>0.6</v>
      </c>
    </row>
    <row r="16" spans="1:2" x14ac:dyDescent="0.2">
      <c r="A16" s="5" t="s">
        <v>124</v>
      </c>
      <c r="B16" s="102">
        <f>'MH Measure Summary'!AF16</f>
        <v>0</v>
      </c>
    </row>
    <row r="17" spans="1:2" x14ac:dyDescent="0.2">
      <c r="A17" s="5" t="s">
        <v>125</v>
      </c>
      <c r="B17" s="102">
        <f>'MH Measure Summary'!AF17</f>
        <v>0</v>
      </c>
    </row>
    <row r="18" spans="1:2" x14ac:dyDescent="0.2">
      <c r="A18" s="5" t="s">
        <v>126</v>
      </c>
      <c r="B18" s="102">
        <f>'MH Measure Summary'!AF18</f>
        <v>0.125</v>
      </c>
    </row>
    <row r="19" spans="1:2" x14ac:dyDescent="0.2">
      <c r="A19" s="5" t="s">
        <v>127</v>
      </c>
      <c r="B19" s="102">
        <f>'MH Measure Summary'!AF19</f>
        <v>0.38400000000000001</v>
      </c>
    </row>
    <row r="20" spans="1:2" x14ac:dyDescent="0.2">
      <c r="A20" s="5" t="s">
        <v>128</v>
      </c>
      <c r="B20" s="102">
        <f>'MH Measure Summary'!AF20</f>
        <v>9.6000000000000002E-2</v>
      </c>
    </row>
    <row r="21" spans="1:2" x14ac:dyDescent="0.2">
      <c r="A21" s="5" t="s">
        <v>129</v>
      </c>
      <c r="B21" s="102">
        <f>'MH Measure Summary'!AF21</f>
        <v>0</v>
      </c>
    </row>
    <row r="22" spans="1:2" x14ac:dyDescent="0.2">
      <c r="A22" s="5" t="s">
        <v>130</v>
      </c>
      <c r="B22" s="102">
        <f>'MH Measure Summary'!AF22</f>
        <v>0</v>
      </c>
    </row>
    <row r="23" spans="1:2" x14ac:dyDescent="0.2">
      <c r="A23" s="5" t="s">
        <v>131</v>
      </c>
      <c r="B23" s="102">
        <f>'MH Measure Summary'!AF23</f>
        <v>0.16600000000000001</v>
      </c>
    </row>
    <row r="24" spans="1:2" x14ac:dyDescent="0.2">
      <c r="A24" s="5" t="s">
        <v>132</v>
      </c>
      <c r="B24" s="102">
        <f>'MH Measure Summary'!AF24</f>
        <v>0.14799999999999999</v>
      </c>
    </row>
    <row r="25" spans="1:2" x14ac:dyDescent="0.2">
      <c r="A25" s="5" t="s">
        <v>133</v>
      </c>
      <c r="B25" s="102">
        <f>'MH Measure Summary'!AF25</f>
        <v>0.111</v>
      </c>
    </row>
    <row r="26" spans="1:2" x14ac:dyDescent="0.2">
      <c r="A26" s="5" t="s">
        <v>134</v>
      </c>
      <c r="B26" s="102">
        <f>'MH Measure Summary'!AF26</f>
        <v>8.1000000000000003E-2</v>
      </c>
    </row>
    <row r="27" spans="1:2" x14ac:dyDescent="0.2">
      <c r="A27" s="5" t="s">
        <v>135</v>
      </c>
      <c r="B27" s="102">
        <f>'MH Measure Summary'!AF27</f>
        <v>0.625</v>
      </c>
    </row>
    <row r="28" spans="1:2" x14ac:dyDescent="0.2">
      <c r="A28" s="5" t="s">
        <v>136</v>
      </c>
      <c r="B28" s="102">
        <f>'MH Measure Summary'!AF28</f>
        <v>7.3999999999999996E-2</v>
      </c>
    </row>
    <row r="29" spans="1:2" x14ac:dyDescent="0.2">
      <c r="A29" s="5" t="s">
        <v>137</v>
      </c>
      <c r="B29" s="102">
        <f>'MH Measure Summary'!AF29</f>
        <v>0.16600000000000001</v>
      </c>
    </row>
    <row r="30" spans="1:2" x14ac:dyDescent="0.2">
      <c r="A30" s="5" t="s">
        <v>138</v>
      </c>
      <c r="B30" s="102">
        <f>'MH Measure Summary'!AF30</f>
        <v>0.16600000000000001</v>
      </c>
    </row>
    <row r="31" spans="1:2" x14ac:dyDescent="0.2">
      <c r="A31" s="5" t="s">
        <v>195</v>
      </c>
      <c r="B31" s="102">
        <f>'MH Measure Summary'!AF31</f>
        <v>0</v>
      </c>
    </row>
    <row r="32" spans="1:2" x14ac:dyDescent="0.2">
      <c r="A32" s="5" t="s">
        <v>139</v>
      </c>
      <c r="B32" s="102">
        <f>'MH Measure Summary'!AF32</f>
        <v>0.153</v>
      </c>
    </row>
    <row r="33" spans="1:2" x14ac:dyDescent="0.2">
      <c r="A33" s="5" t="s">
        <v>175</v>
      </c>
      <c r="B33" s="102">
        <f>'MH Measure Summary'!AF33</f>
        <v>0.4</v>
      </c>
    </row>
    <row r="34" spans="1:2" x14ac:dyDescent="0.2">
      <c r="A34" s="5" t="s">
        <v>140</v>
      </c>
      <c r="B34" s="102">
        <f>'MH Measure Summary'!AF34</f>
        <v>0</v>
      </c>
    </row>
    <row r="35" spans="1:2" x14ac:dyDescent="0.2">
      <c r="A35" s="5" t="s">
        <v>141</v>
      </c>
      <c r="B35" s="102">
        <f>'MH Measure Summary'!AF35</f>
        <v>0.14199999999999999</v>
      </c>
    </row>
    <row r="36" spans="1:2" x14ac:dyDescent="0.2">
      <c r="A36" s="5" t="s">
        <v>142</v>
      </c>
      <c r="B36" s="102">
        <f>'MH Measure Summary'!AF36</f>
        <v>0</v>
      </c>
    </row>
    <row r="37" spans="1:2" x14ac:dyDescent="0.2">
      <c r="A37" s="5" t="s">
        <v>143</v>
      </c>
      <c r="B37" s="102">
        <f>'MH Measure Summary'!AF37</f>
        <v>0</v>
      </c>
    </row>
    <row r="38" spans="1:2" x14ac:dyDescent="0.2">
      <c r="A38" s="5" t="s">
        <v>144</v>
      </c>
      <c r="B38" s="102">
        <f>'MH Measure Summary'!AF38</f>
        <v>0.40899999999999997</v>
      </c>
    </row>
    <row r="39" spans="1:2" x14ac:dyDescent="0.2">
      <c r="A39" s="5" t="s">
        <v>145</v>
      </c>
      <c r="B39" s="102">
        <f>'MH Measure Summary'!AF39</f>
        <v>0.38500000000000001</v>
      </c>
    </row>
    <row r="40" spans="1:2" x14ac:dyDescent="0.2">
      <c r="A40" s="5" t="s">
        <v>146</v>
      </c>
      <c r="B40" s="102">
        <f>'MH Measure Summary'!AF40</f>
        <v>0.5</v>
      </c>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A98C0-D4D2-46B5-8FE5-62737D707AF4}">
  <sheetPr>
    <tabColor rgb="FF00B050"/>
  </sheetPr>
  <dimension ref="A1:B40"/>
  <sheetViews>
    <sheetView workbookViewId="0">
      <selection sqref="A1:B1"/>
    </sheetView>
  </sheetViews>
  <sheetFormatPr defaultRowHeight="12.75" x14ac:dyDescent="0.2"/>
  <cols>
    <col min="1" max="1" width="49.42578125" bestFit="1" customWidth="1"/>
    <col min="2" max="2" width="7.140625" bestFit="1" customWidth="1"/>
  </cols>
  <sheetData>
    <row r="1" spans="1:2" x14ac:dyDescent="0.2">
      <c r="A1" s="66" t="s">
        <v>0</v>
      </c>
      <c r="B1" s="66" t="s">
        <v>303</v>
      </c>
    </row>
    <row r="2" spans="1:2" x14ac:dyDescent="0.2">
      <c r="A2" s="5" t="s">
        <v>111</v>
      </c>
      <c r="B2" s="102">
        <f>'MH Measure Summary'!AG2</f>
        <v>0.193</v>
      </c>
    </row>
    <row r="3" spans="1:2" x14ac:dyDescent="0.2">
      <c r="A3" s="5" t="s">
        <v>112</v>
      </c>
      <c r="B3" s="102">
        <f>'MH Measure Summary'!AG3</f>
        <v>0.32300000000000001</v>
      </c>
    </row>
    <row r="4" spans="1:2" x14ac:dyDescent="0.2">
      <c r="A4" s="5" t="s">
        <v>113</v>
      </c>
      <c r="B4" s="102">
        <f>'MH Measure Summary'!AG4</f>
        <v>0.24399999999999999</v>
      </c>
    </row>
    <row r="5" spans="1:2" x14ac:dyDescent="0.2">
      <c r="A5" s="5" t="s">
        <v>114</v>
      </c>
      <c r="B5" s="102">
        <f>'MH Measure Summary'!AG5</f>
        <v>0.42799999999999999</v>
      </c>
    </row>
    <row r="6" spans="1:2" x14ac:dyDescent="0.2">
      <c r="A6" s="5" t="s">
        <v>115</v>
      </c>
      <c r="B6" s="102">
        <f>'MH Measure Summary'!AG6</f>
        <v>0.26200000000000001</v>
      </c>
    </row>
    <row r="7" spans="1:2" x14ac:dyDescent="0.2">
      <c r="A7" s="5" t="s">
        <v>116</v>
      </c>
      <c r="B7" s="102">
        <f>'MH Measure Summary'!AG7</f>
        <v>0.45400000000000001</v>
      </c>
    </row>
    <row r="8" spans="1:2" x14ac:dyDescent="0.2">
      <c r="A8" s="5" t="s">
        <v>117</v>
      </c>
      <c r="B8" s="102">
        <f>'MH Measure Summary'!AG8</f>
        <v>1</v>
      </c>
    </row>
    <row r="9" spans="1:2" x14ac:dyDescent="0.2">
      <c r="A9" s="5" t="s">
        <v>194</v>
      </c>
      <c r="B9" s="102">
        <f>'MH Measure Summary'!AG9</f>
        <v>0.26500000000000001</v>
      </c>
    </row>
    <row r="10" spans="1:2" x14ac:dyDescent="0.2">
      <c r="A10" s="5" t="s">
        <v>118</v>
      </c>
      <c r="B10" s="102">
        <f>'MH Measure Summary'!AG10</f>
        <v>0.19600000000000001</v>
      </c>
    </row>
    <row r="11" spans="1:2" x14ac:dyDescent="0.2">
      <c r="A11" s="5" t="s">
        <v>119</v>
      </c>
      <c r="B11" s="102">
        <f>'MH Measure Summary'!AG11</f>
        <v>0.17100000000000001</v>
      </c>
    </row>
    <row r="12" spans="1:2" x14ac:dyDescent="0.2">
      <c r="A12" s="5" t="s">
        <v>120</v>
      </c>
      <c r="B12" s="102">
        <f>'MH Measure Summary'!AG12</f>
        <v>0.222</v>
      </c>
    </row>
    <row r="13" spans="1:2" x14ac:dyDescent="0.2">
      <c r="A13" s="5" t="s">
        <v>121</v>
      </c>
      <c r="B13" s="102">
        <f>'MH Measure Summary'!AG13</f>
        <v>0.14000000000000001</v>
      </c>
    </row>
    <row r="14" spans="1:2" x14ac:dyDescent="0.2">
      <c r="A14" s="5" t="s">
        <v>122</v>
      </c>
      <c r="B14" s="102">
        <f>'MH Measure Summary'!AG14</f>
        <v>0.32</v>
      </c>
    </row>
    <row r="15" spans="1:2" x14ac:dyDescent="0.2">
      <c r="A15" s="5" t="s">
        <v>123</v>
      </c>
      <c r="B15" s="102">
        <f>'MH Measure Summary'!AG15</f>
        <v>0.104</v>
      </c>
    </row>
    <row r="16" spans="1:2" x14ac:dyDescent="0.2">
      <c r="A16" s="5" t="s">
        <v>124</v>
      </c>
      <c r="B16" s="102">
        <f>'MH Measure Summary'!AG16</f>
        <v>1</v>
      </c>
    </row>
    <row r="17" spans="1:2" x14ac:dyDescent="0.2">
      <c r="A17" s="5" t="s">
        <v>125</v>
      </c>
      <c r="B17" s="102">
        <f>'MH Measure Summary'!AG17</f>
        <v>0.1</v>
      </c>
    </row>
    <row r="18" spans="1:2" x14ac:dyDescent="0.2">
      <c r="A18" s="5" t="s">
        <v>126</v>
      </c>
      <c r="B18" s="102">
        <f>'MH Measure Summary'!AG18</f>
        <v>0.24299999999999999</v>
      </c>
    </row>
    <row r="19" spans="1:2" x14ac:dyDescent="0.2">
      <c r="A19" s="5" t="s">
        <v>127</v>
      </c>
      <c r="B19" s="102">
        <f>'MH Measure Summary'!AG19</f>
        <v>0.36299999999999999</v>
      </c>
    </row>
    <row r="20" spans="1:2" x14ac:dyDescent="0.2">
      <c r="A20" s="5" t="s">
        <v>128</v>
      </c>
      <c r="B20" s="102">
        <f>'MH Measure Summary'!AG20</f>
        <v>7.3999999999999996E-2</v>
      </c>
    </row>
    <row r="21" spans="1:2" x14ac:dyDescent="0.2">
      <c r="A21" s="5" t="s">
        <v>129</v>
      </c>
      <c r="B21" s="102">
        <f>'MH Measure Summary'!AG21</f>
        <v>0.38200000000000001</v>
      </c>
    </row>
    <row r="22" spans="1:2" x14ac:dyDescent="0.2">
      <c r="A22" s="5" t="s">
        <v>130</v>
      </c>
      <c r="B22" s="102">
        <f>'MH Measure Summary'!AG22</f>
        <v>0.36599999999999999</v>
      </c>
    </row>
    <row r="23" spans="1:2" x14ac:dyDescent="0.2">
      <c r="A23" s="5" t="s">
        <v>131</v>
      </c>
      <c r="B23" s="102">
        <f>'MH Measure Summary'!AG23</f>
        <v>0.24299999999999999</v>
      </c>
    </row>
    <row r="24" spans="1:2" x14ac:dyDescent="0.2">
      <c r="A24" s="5" t="s">
        <v>132</v>
      </c>
      <c r="B24" s="102">
        <f>'MH Measure Summary'!AG24</f>
        <v>0.214</v>
      </c>
    </row>
    <row r="25" spans="1:2" x14ac:dyDescent="0.2">
      <c r="A25" s="5" t="s">
        <v>133</v>
      </c>
      <c r="B25" s="102">
        <f>'MH Measure Summary'!AG25</f>
        <v>0.17</v>
      </c>
    </row>
    <row r="26" spans="1:2" x14ac:dyDescent="0.2">
      <c r="A26" s="5" t="s">
        <v>134</v>
      </c>
      <c r="B26" s="102">
        <f>'MH Measure Summary'!AG26</f>
        <v>0.26300000000000001</v>
      </c>
    </row>
    <row r="27" spans="1:2" x14ac:dyDescent="0.2">
      <c r="A27" s="5" t="s">
        <v>135</v>
      </c>
      <c r="B27" s="102">
        <f>'MH Measure Summary'!AG27</f>
        <v>0.41299999999999998</v>
      </c>
    </row>
    <row r="28" spans="1:2" x14ac:dyDescent="0.2">
      <c r="A28" s="5" t="s">
        <v>136</v>
      </c>
      <c r="B28" s="102">
        <f>'MH Measure Summary'!AG28</f>
        <v>0.22700000000000001</v>
      </c>
    </row>
    <row r="29" spans="1:2" x14ac:dyDescent="0.2">
      <c r="A29" s="5" t="s">
        <v>137</v>
      </c>
      <c r="B29" s="102">
        <f>'MH Measure Summary'!AG29</f>
        <v>0.17699999999999999</v>
      </c>
    </row>
    <row r="30" spans="1:2" x14ac:dyDescent="0.2">
      <c r="A30" s="5" t="s">
        <v>138</v>
      </c>
      <c r="B30" s="102">
        <f>'MH Measure Summary'!AG30</f>
        <v>0.45700000000000002</v>
      </c>
    </row>
    <row r="31" spans="1:2" x14ac:dyDescent="0.2">
      <c r="A31" s="5" t="s">
        <v>195</v>
      </c>
      <c r="B31" s="102">
        <f>'MH Measure Summary'!AG31</f>
        <v>0.29399999999999998</v>
      </c>
    </row>
    <row r="32" spans="1:2" x14ac:dyDescent="0.2">
      <c r="A32" s="5" t="s">
        <v>139</v>
      </c>
      <c r="B32" s="102">
        <f>'MH Measure Summary'!AG32</f>
        <v>0.253</v>
      </c>
    </row>
    <row r="33" spans="1:2" x14ac:dyDescent="0.2">
      <c r="A33" s="5" t="s">
        <v>175</v>
      </c>
      <c r="B33" s="102">
        <f>'MH Measure Summary'!AG33</f>
        <v>0.105</v>
      </c>
    </row>
    <row r="34" spans="1:2" x14ac:dyDescent="0.2">
      <c r="A34" s="5" t="s">
        <v>140</v>
      </c>
      <c r="B34" s="102">
        <f>'MH Measure Summary'!AG34</f>
        <v>0.312</v>
      </c>
    </row>
    <row r="35" spans="1:2" x14ac:dyDescent="0.2">
      <c r="A35" s="5" t="s">
        <v>141</v>
      </c>
      <c r="B35" s="102">
        <f>'MH Measure Summary'!AG35</f>
        <v>0.25</v>
      </c>
    </row>
    <row r="36" spans="1:2" x14ac:dyDescent="0.2">
      <c r="A36" s="5" t="s">
        <v>142</v>
      </c>
      <c r="B36" s="102">
        <f>'MH Measure Summary'!AG36</f>
        <v>0.38800000000000001</v>
      </c>
    </row>
    <row r="37" spans="1:2" x14ac:dyDescent="0.2">
      <c r="A37" s="5" t="s">
        <v>143</v>
      </c>
      <c r="B37" s="102">
        <f>'MH Measure Summary'!AG37</f>
        <v>0.22700000000000001</v>
      </c>
    </row>
    <row r="38" spans="1:2" x14ac:dyDescent="0.2">
      <c r="A38" s="5" t="s">
        <v>144</v>
      </c>
      <c r="B38" s="102">
        <f>'MH Measure Summary'!AG38</f>
        <v>0.24199999999999999</v>
      </c>
    </row>
    <row r="39" spans="1:2" x14ac:dyDescent="0.2">
      <c r="A39" s="5" t="s">
        <v>145</v>
      </c>
      <c r="B39" s="102">
        <f>'MH Measure Summary'!AG39</f>
        <v>0.153</v>
      </c>
    </row>
    <row r="40" spans="1:2" x14ac:dyDescent="0.2">
      <c r="A40" s="5" t="s">
        <v>146</v>
      </c>
      <c r="B40" s="102">
        <f>'MH Measure Summary'!AG40</f>
        <v>0.25</v>
      </c>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CA29F-23BD-45D3-8800-87BFD651F062}">
  <dimension ref="A1:S2"/>
  <sheetViews>
    <sheetView topLeftCell="A9" workbookViewId="0">
      <selection activeCell="V34" sqref="V34"/>
    </sheetView>
  </sheetViews>
  <sheetFormatPr defaultRowHeight="12.75" x14ac:dyDescent="0.2"/>
  <sheetData>
    <row r="1" spans="1:19" x14ac:dyDescent="0.2">
      <c r="A1" s="143" t="s">
        <v>278</v>
      </c>
      <c r="B1" s="143"/>
      <c r="C1" s="143"/>
      <c r="D1" s="143"/>
      <c r="E1" s="143"/>
      <c r="F1" s="143"/>
      <c r="G1" s="143"/>
      <c r="H1" s="143"/>
      <c r="I1" s="143"/>
      <c r="J1" s="143"/>
      <c r="K1" s="143"/>
      <c r="L1" s="143"/>
      <c r="M1" s="143"/>
      <c r="N1" s="143"/>
      <c r="O1" s="143"/>
      <c r="P1" s="143"/>
      <c r="Q1" s="143"/>
      <c r="R1" s="143"/>
      <c r="S1" s="143"/>
    </row>
    <row r="2" spans="1:19" x14ac:dyDescent="0.2">
      <c r="A2" s="143"/>
      <c r="B2" s="143"/>
      <c r="C2" s="143"/>
      <c r="D2" s="143"/>
      <c r="E2" s="143"/>
      <c r="F2" s="143"/>
      <c r="G2" s="143"/>
      <c r="H2" s="143"/>
      <c r="I2" s="143"/>
      <c r="J2" s="143"/>
      <c r="K2" s="143"/>
      <c r="L2" s="143"/>
      <c r="M2" s="143"/>
      <c r="N2" s="143"/>
      <c r="O2" s="143"/>
      <c r="P2" s="143"/>
      <c r="Q2" s="143"/>
      <c r="R2" s="143"/>
      <c r="S2" s="143"/>
    </row>
  </sheetData>
  <mergeCells count="1">
    <mergeCell ref="A1:S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27"/>
  <sheetViews>
    <sheetView showGridLines="0" zoomScaleNormal="100" workbookViewId="0"/>
  </sheetViews>
  <sheetFormatPr defaultColWidth="0" defaultRowHeight="14.25" zeroHeight="1" x14ac:dyDescent="0.2"/>
  <cols>
    <col min="1" max="1" width="81.28515625" style="77" customWidth="1"/>
    <col min="2" max="2" width="33.42578125" style="98" bestFit="1" customWidth="1"/>
    <col min="3" max="16383" width="8.7109375" style="77" hidden="1"/>
    <col min="16384" max="16384" width="8.7109375" style="77" hidden="1" customWidth="1"/>
  </cols>
  <sheetData>
    <row r="1" spans="1:2" s="75" customFormat="1" ht="15.75" x14ac:dyDescent="0.2">
      <c r="A1" s="139" t="s">
        <v>304</v>
      </c>
      <c r="B1" s="111"/>
    </row>
    <row r="2" spans="1:2" s="76" customFormat="1" ht="28.5" x14ac:dyDescent="0.2">
      <c r="A2" s="80" t="s">
        <v>41</v>
      </c>
      <c r="B2" s="89" t="s">
        <v>5</v>
      </c>
    </row>
    <row r="3" spans="1:2" s="76" customFormat="1" x14ac:dyDescent="0.2">
      <c r="A3" s="81" t="str">
        <f>'MH Measure Summary'!B1</f>
        <v>Service Target Adult % (&gt;=100%)</v>
      </c>
      <c r="B3" s="114" t="str">
        <f>'MH Measure Summary'!B2</f>
        <v xml:space="preserve">99%-Goal Not Met </v>
      </c>
    </row>
    <row r="4" spans="1:2" s="76" customFormat="1" x14ac:dyDescent="0.2">
      <c r="A4" s="81" t="str">
        <f>'MH Measure Summary'!C1</f>
        <v>Adult Counseling Target % (&gt;= 12%)</v>
      </c>
      <c r="B4" s="82">
        <f>'MH Measure Summary'!C2</f>
        <v>0.229197080291971</v>
      </c>
    </row>
    <row r="5" spans="1:2" s="76" customFormat="1" x14ac:dyDescent="0.2">
      <c r="A5" s="81" t="str">
        <f>'MH Measure Summary'!D1</f>
        <v>ACT Target % (&gt;=54%)</v>
      </c>
      <c r="B5" s="82">
        <f>'MH Measure Summary'!D2</f>
        <v>0.94495412844036697</v>
      </c>
    </row>
    <row r="6" spans="1:2" s="76" customFormat="1" x14ac:dyDescent="0.2">
      <c r="A6" s="81" t="str">
        <f>'MH Measure Summary'!E1</f>
        <v>Child and Youth Service Target % (&gt;=100%)</v>
      </c>
      <c r="B6" s="82">
        <f>'MH Measure Summary'!E2</f>
        <v>1.0460893854748601</v>
      </c>
    </row>
    <row r="7" spans="1:2" s="76" customFormat="1" x14ac:dyDescent="0.2">
      <c r="A7" s="81" t="str">
        <f>'MH Measure Summary'!F1</f>
        <v>Family Partner Supports Services for LOCs 2, 3, 4 and YC % (&gt;=10%)</v>
      </c>
      <c r="B7" s="114" t="str">
        <f>'MH Measure Summary'!F2</f>
        <v>8.65%-Goal Not Met</v>
      </c>
    </row>
    <row r="8" spans="1:2" s="76" customFormat="1" x14ac:dyDescent="0.2">
      <c r="A8" s="81" t="str">
        <f>'MH Measure Summary'!G1</f>
        <v>Community Tenure 2020 % (&gt;=96.8%)</v>
      </c>
      <c r="B8" s="82">
        <f>'MH Measure Summary'!G2</f>
        <v>0.98599999999999999</v>
      </c>
    </row>
    <row r="9" spans="1:2" s="76" customFormat="1" x14ac:dyDescent="0.2">
      <c r="A9" s="81" t="str">
        <f>'MH Measure Summary'!H1</f>
        <v>Adult Improvement % (&gt;=20%)</v>
      </c>
      <c r="B9" s="82">
        <f>'MH Measure Summary'!H2</f>
        <v>0.49371428571428599</v>
      </c>
    </row>
    <row r="10" spans="1:2" s="76" customFormat="1" x14ac:dyDescent="0.2">
      <c r="A10" s="81" t="str">
        <f>'MH Measure Summary'!I1</f>
        <v>Adult Monthly Service Provision % (&gt;=65.6%)</v>
      </c>
      <c r="B10" s="114" t="str">
        <f>'MH Measure Summary'!I2</f>
        <v>50.1%-Goal Not Met</v>
      </c>
    </row>
    <row r="11" spans="1:2" s="76" customFormat="1" x14ac:dyDescent="0.2">
      <c r="A11" s="81" t="str">
        <f>'MH Measure Summary'!J1</f>
        <v>Employment Improvement % (&gt;=39.8%)</v>
      </c>
      <c r="B11" s="82" t="str">
        <f>'MH Measure Summary'!J2</f>
        <v>74.8%</v>
      </c>
    </row>
    <row r="12" spans="1:2" s="76" customFormat="1" x14ac:dyDescent="0.2">
      <c r="A12" s="81" t="str">
        <f>'MH Measure Summary'!K1</f>
        <v>Residential Stability % (&gt;=84%)</v>
      </c>
      <c r="B12" s="114" t="str">
        <f>'MH Measure Summary'!K2</f>
        <v>82.1%-Goal Not Met</v>
      </c>
    </row>
    <row r="13" spans="1:2" s="76" customFormat="1" x14ac:dyDescent="0.2">
      <c r="A13" s="81" t="str">
        <f>'MH Measure Summary'!L1</f>
        <v>Educational or Volunteering Strengths % (&gt;=26.5%)</v>
      </c>
      <c r="B13" s="82">
        <f>'MH Measure Summary'!L2</f>
        <v>0.311</v>
      </c>
    </row>
    <row r="14" spans="1:2" s="76" customFormat="1" x14ac:dyDescent="0.2">
      <c r="A14" s="81" t="str">
        <f>'MH Measure Summary'!M1</f>
        <v>Hospitalization % (&lt;=1.9%)</v>
      </c>
      <c r="B14" s="82">
        <f>'MH Measure Summary'!M2</f>
        <v>1.7415812741720799E-2</v>
      </c>
    </row>
    <row r="15" spans="1:2" s="76" customFormat="1" x14ac:dyDescent="0.2">
      <c r="A15" s="81" t="str">
        <f>'MH Measure Summary'!N1</f>
        <v>Effective Crisis Response % (&gt;=75.1%)</v>
      </c>
      <c r="B15" s="82">
        <f>'MH Measure Summary'!N2</f>
        <v>0.87945998071359699</v>
      </c>
    </row>
    <row r="16" spans="1:2" s="76" customFormat="1" x14ac:dyDescent="0.2">
      <c r="A16" s="81" t="str">
        <f>'MH Measure Summary'!O1</f>
        <v>Frequent Admission % (&lt;=0.3%)</v>
      </c>
      <c r="B16" s="82">
        <f>'MH Measure Summary'!O2</f>
        <v>2.5405168637757298E-3</v>
      </c>
    </row>
    <row r="17" spans="1:2" s="76" customFormat="1" x14ac:dyDescent="0.2">
      <c r="A17" s="81" t="str">
        <f>'MH Measure Summary'!P1</f>
        <v>Access to Crisis Response Services % (&gt;=52.2%)</v>
      </c>
      <c r="B17" s="114" t="str">
        <f>'MH Measure Summary'!P2</f>
        <v>36.8%-Goal Not Met</v>
      </c>
    </row>
    <row r="18" spans="1:2" s="76" customFormat="1" x14ac:dyDescent="0.2">
      <c r="A18" s="81" t="str">
        <f>'MH Measure Summary'!Q1</f>
        <v>Jail Diversion % (&lt;=10.46%)</v>
      </c>
      <c r="B18" s="114" t="str">
        <f>'MH Measure Summary'!Q2</f>
        <v>14.72%-Goal Not Met</v>
      </c>
    </row>
    <row r="19" spans="1:2" s="76" customFormat="1" x14ac:dyDescent="0.2">
      <c r="A19" s="81" t="str">
        <f>'MH Measure Summary'!R1</f>
        <v>Juvenile Justice Avoidance % (&gt;=95%)</v>
      </c>
      <c r="B19" s="82">
        <f>'MH Measure Summary'!R2</f>
        <v>1</v>
      </c>
    </row>
    <row r="20" spans="1:2" s="76" customFormat="1" x14ac:dyDescent="0.2">
      <c r="A20" s="81" t="str">
        <f>'MH Measure Summary'!S1</f>
        <v>Child and Youth Improvement Measure % (&gt;=25%)</v>
      </c>
      <c r="B20" s="82">
        <f>'MH Measure Summary'!S2</f>
        <v>0.54400000000000004</v>
      </c>
    </row>
    <row r="21" spans="1:2" s="76" customFormat="1" x14ac:dyDescent="0.2">
      <c r="A21" s="81" t="str">
        <f>'MH Measure Summary'!T1</f>
        <v>Child and Youth Monthly Service Provision % (&gt;=65%)</v>
      </c>
      <c r="B21" s="82">
        <f>'MH Measure Summary'!T2</f>
        <v>0.75785953177257503</v>
      </c>
    </row>
    <row r="22" spans="1:2" s="76" customFormat="1" x14ac:dyDescent="0.2">
      <c r="A22" s="81" t="str">
        <f>'MH Measure Summary'!U1</f>
        <v>Child and Youth School % (&gt;=60%)</v>
      </c>
      <c r="B22" s="82">
        <f>'MH Measure Summary'!U2</f>
        <v>0.81299999999999994</v>
      </c>
    </row>
    <row r="23" spans="1:2" s="76" customFormat="1" x14ac:dyDescent="0.2">
      <c r="A23" s="81" t="str">
        <f>'MH Measure Summary'!V1</f>
        <v>Family and Living Situation % (&gt;=67.5%)</v>
      </c>
      <c r="B23" s="82">
        <f>'MH Measure Summary'!V2</f>
        <v>0.76200000000000001</v>
      </c>
    </row>
    <row r="24" spans="1:2" s="75" customFormat="1" x14ac:dyDescent="0.2">
      <c r="A24" s="81" t="str">
        <f>'MH Measure Summary'!W1</f>
        <v>Follow-Up Within 7 Days: Face-to-Face (CARE Based) % (&gt;=75% Annual Measure)</v>
      </c>
      <c r="B24" s="114" t="str">
        <f>'MH Measure Summary'!W2</f>
        <v>71.01-Goal Not Met</v>
      </c>
    </row>
    <row r="25" spans="1:2" s="75" customFormat="1" x14ac:dyDescent="0.2">
      <c r="A25" s="81" t="str">
        <f>'MH Measure Summary'!X1</f>
        <v>Long-Term Services and Support Screen Follow-Up (&gt;=70% Annual Measure)</v>
      </c>
      <c r="B25" s="114" t="str">
        <f>'MH Measure Summary'!X2</f>
        <v>0%-Goal Not Met</v>
      </c>
    </row>
    <row r="26" spans="1:2" s="75" customFormat="1" x14ac:dyDescent="0.2">
      <c r="A26" s="81" t="str">
        <f>'MH Measure Summary'!Y1</f>
        <v>Community Linkage % (&gt;=23% Annual Measure)</v>
      </c>
      <c r="B26" s="82">
        <f>'MH Measure Summary'!Y2</f>
        <v>0.28527607361963198</v>
      </c>
    </row>
    <row r="27" spans="1:2" s="75" customFormat="1" x14ac:dyDescent="0.2">
      <c r="A27" s="81" t="str">
        <f>'MH Measure Summary'!Z1</f>
        <v>Crisis Follow-Up Within 30 Days % (&gt;=90%)</v>
      </c>
      <c r="B27" s="82">
        <f>'MH Measure Summary'!Z2</f>
        <v>1</v>
      </c>
    </row>
    <row r="28" spans="1:2" s="75" customFormat="1" x14ac:dyDescent="0.2">
      <c r="A28" s="81" t="s">
        <v>300</v>
      </c>
      <c r="B28" s="82">
        <f>'MH Measure Summary'!AA2</f>
        <v>0.27700000000000002</v>
      </c>
    </row>
    <row r="29" spans="1:2" s="75" customFormat="1" x14ac:dyDescent="0.2">
      <c r="A29" s="81" t="s">
        <v>272</v>
      </c>
      <c r="B29" s="115" t="str">
        <f>'MH Measure Summary'!AB2</f>
        <v>65%-Goal Not Met</v>
      </c>
    </row>
    <row r="30" spans="1:2" s="75" customFormat="1" x14ac:dyDescent="0.2">
      <c r="A30" s="81" t="s">
        <v>296</v>
      </c>
      <c r="B30" s="87">
        <f>'MH Measure Summary'!AC2</f>
        <v>0.74</v>
      </c>
    </row>
    <row r="31" spans="1:2" s="75" customFormat="1" x14ac:dyDescent="0.2">
      <c r="A31" s="81" t="s">
        <v>297</v>
      </c>
      <c r="B31" s="82">
        <f>'MH Measure Summary'!AD2</f>
        <v>0.10299999999999999</v>
      </c>
    </row>
    <row r="32" spans="1:2" s="75" customFormat="1" x14ac:dyDescent="0.2">
      <c r="A32" s="81" t="s">
        <v>301</v>
      </c>
      <c r="B32" s="82">
        <f>'MH Measure Summary'!AE2</f>
        <v>0.09</v>
      </c>
    </row>
    <row r="33" spans="1:2" s="75" customFormat="1" x14ac:dyDescent="0.2">
      <c r="A33" s="81" t="s">
        <v>298</v>
      </c>
      <c r="B33" s="82">
        <f>'MH Measure Summary'!AF2</f>
        <v>0.105</v>
      </c>
    </row>
    <row r="34" spans="1:2" s="75" customFormat="1" x14ac:dyDescent="0.2">
      <c r="A34" s="81" t="s">
        <v>299</v>
      </c>
      <c r="B34" s="82">
        <f>'MH Measure Summary'!AG2</f>
        <v>0.193</v>
      </c>
    </row>
    <row r="35" spans="1:2" s="75" customFormat="1" ht="4.1500000000000004" customHeight="1" x14ac:dyDescent="0.2">
      <c r="A35" s="144"/>
      <c r="B35" s="145"/>
    </row>
    <row r="36" spans="1:2" s="75" customFormat="1" x14ac:dyDescent="0.2">
      <c r="A36" s="80" t="s">
        <v>41</v>
      </c>
      <c r="B36" s="89" t="s">
        <v>42</v>
      </c>
    </row>
    <row r="37" spans="1:2" s="75" customFormat="1" x14ac:dyDescent="0.2">
      <c r="A37" s="81" t="str">
        <f t="shared" ref="A37:A58" si="0">A3</f>
        <v>Service Target Adult % (&gt;=100%)</v>
      </c>
      <c r="B37" s="82">
        <f>'MH Measure Summary'!B$3</f>
        <v>1.0739680887963901</v>
      </c>
    </row>
    <row r="38" spans="1:2" s="75" customFormat="1" x14ac:dyDescent="0.2">
      <c r="A38" s="81" t="str">
        <f t="shared" si="0"/>
        <v>Adult Counseling Target % (&gt;= 12%)</v>
      </c>
      <c r="B38" s="82">
        <f>'MH Measure Summary'!C$3</f>
        <v>0.61573650503202204</v>
      </c>
    </row>
    <row r="39" spans="1:2" s="75" customFormat="1" x14ac:dyDescent="0.2">
      <c r="A39" s="81" t="str">
        <f t="shared" si="0"/>
        <v>ACT Target % (&gt;=54%)</v>
      </c>
      <c r="B39" s="82">
        <f>'MH Measure Summary'!D$3</f>
        <v>0.69230769230769196</v>
      </c>
    </row>
    <row r="40" spans="1:2" s="75" customFormat="1" x14ac:dyDescent="0.2">
      <c r="A40" s="81" t="str">
        <f t="shared" si="0"/>
        <v>Child and Youth Service Target % (&gt;=100%)</v>
      </c>
      <c r="B40" s="114" t="str">
        <f>'MH Measure Summary'!E$3</f>
        <v>96%-Goal Not Met</v>
      </c>
    </row>
    <row r="41" spans="1:2" s="75" customFormat="1" x14ac:dyDescent="0.2">
      <c r="A41" s="81" t="str">
        <f t="shared" si="0"/>
        <v>Family Partner Supports Services for LOCs 2, 3, 4 and YC % (&gt;=10%)</v>
      </c>
      <c r="B41" s="82">
        <f>'MH Measure Summary'!F$3</f>
        <v>0.126426690079017</v>
      </c>
    </row>
    <row r="42" spans="1:2" s="75" customFormat="1" x14ac:dyDescent="0.2">
      <c r="A42" s="81" t="str">
        <f t="shared" si="0"/>
        <v>Community Tenure 2020 % (&gt;=96.8%)</v>
      </c>
      <c r="B42" s="82">
        <f>'MH Measure Summary'!G$3</f>
        <v>0.998</v>
      </c>
    </row>
    <row r="43" spans="1:2" s="75" customFormat="1" x14ac:dyDescent="0.2">
      <c r="A43" s="81" t="str">
        <f t="shared" si="0"/>
        <v>Adult Improvement % (&gt;=20%)</v>
      </c>
      <c r="B43" s="82">
        <f>'MH Measure Summary'!H$3</f>
        <v>0.37331536388140202</v>
      </c>
    </row>
    <row r="44" spans="1:2" s="75" customFormat="1" x14ac:dyDescent="0.2">
      <c r="A44" s="81" t="str">
        <f t="shared" si="0"/>
        <v>Adult Monthly Service Provision % (&gt;=65.6%)</v>
      </c>
      <c r="B44" s="114" t="str">
        <f>'MH Measure Summary'!I$3</f>
        <v>49.1%-Goal Not Met</v>
      </c>
    </row>
    <row r="45" spans="1:2" s="75" customFormat="1" x14ac:dyDescent="0.2">
      <c r="A45" s="81" t="str">
        <f t="shared" si="0"/>
        <v>Employment Improvement % (&gt;=39.8%)</v>
      </c>
      <c r="B45" s="82" t="str">
        <f>'MH Measure Summary'!J$3</f>
        <v>66.5%</v>
      </c>
    </row>
    <row r="46" spans="1:2" s="75" customFormat="1" x14ac:dyDescent="0.2">
      <c r="A46" s="81" t="str">
        <f t="shared" si="0"/>
        <v>Residential Stability % (&gt;=84%)</v>
      </c>
      <c r="B46" s="82" t="str">
        <f>'MH Measure Summary'!K$3</f>
        <v>91.6%</v>
      </c>
    </row>
    <row r="47" spans="1:2" s="75" customFormat="1" x14ac:dyDescent="0.2">
      <c r="A47" s="81" t="str">
        <f t="shared" si="0"/>
        <v>Educational or Volunteering Strengths % (&gt;=26.5%)</v>
      </c>
      <c r="B47" s="82">
        <f>'MH Measure Summary'!L$3</f>
        <v>0.59499999999999997</v>
      </c>
    </row>
    <row r="48" spans="1:2" s="75" customFormat="1" x14ac:dyDescent="0.2">
      <c r="A48" s="81" t="str">
        <f t="shared" si="0"/>
        <v>Hospitalization % (&lt;=1.9%)</v>
      </c>
      <c r="B48" s="82">
        <f>'MH Measure Summary'!M$3</f>
        <v>7.5487553493825601E-3</v>
      </c>
    </row>
    <row r="49" spans="1:2" s="75" customFormat="1" x14ac:dyDescent="0.2">
      <c r="A49" s="81" t="str">
        <f t="shared" si="0"/>
        <v>Effective Crisis Response % (&gt;=75.1%)</v>
      </c>
      <c r="B49" s="82">
        <f>'MH Measure Summary'!N$3</f>
        <v>0.95863746958637497</v>
      </c>
    </row>
    <row r="50" spans="1:2" s="75" customFormat="1" x14ac:dyDescent="0.2">
      <c r="A50" s="81" t="str">
        <f t="shared" si="0"/>
        <v>Frequent Admission % (&lt;=0.3%)</v>
      </c>
      <c r="B50" s="82">
        <f>'MH Measure Summary'!O$3</f>
        <v>1.2784454103809801E-4</v>
      </c>
    </row>
    <row r="51" spans="1:2" s="75" customFormat="1" x14ac:dyDescent="0.2">
      <c r="A51" s="81" t="str">
        <f t="shared" si="0"/>
        <v>Access to Crisis Response Services % (&gt;=52.2%)</v>
      </c>
      <c r="B51" s="82">
        <f>'MH Measure Summary'!P$3</f>
        <v>0.52287581699346397</v>
      </c>
    </row>
    <row r="52" spans="1:2" s="75" customFormat="1" x14ac:dyDescent="0.2">
      <c r="A52" s="81" t="str">
        <f t="shared" si="0"/>
        <v>Jail Diversion % (&lt;=10.46%)</v>
      </c>
      <c r="B52" s="82">
        <f>'MH Measure Summary'!Q$3</f>
        <v>5.4888223552894203E-2</v>
      </c>
    </row>
    <row r="53" spans="1:2" s="75" customFormat="1" x14ac:dyDescent="0.2">
      <c r="A53" s="81" t="str">
        <f t="shared" si="0"/>
        <v>Juvenile Justice Avoidance % (&gt;=95%)</v>
      </c>
      <c r="B53" s="82">
        <f>'MH Measure Summary'!R$3</f>
        <v>0.993174061433447</v>
      </c>
    </row>
    <row r="54" spans="1:2" s="75" customFormat="1" x14ac:dyDescent="0.2">
      <c r="A54" s="81" t="str">
        <f t="shared" si="0"/>
        <v>Child and Youth Improvement Measure % (&gt;=25%)</v>
      </c>
      <c r="B54" s="82">
        <f>'MH Measure Summary'!S$3</f>
        <v>0.4</v>
      </c>
    </row>
    <row r="55" spans="1:2" s="75" customFormat="1" x14ac:dyDescent="0.2">
      <c r="A55" s="81" t="str">
        <f t="shared" si="0"/>
        <v>Child and Youth Monthly Service Provision % (&gt;=65%)</v>
      </c>
      <c r="B55" s="82">
        <f>'MH Measure Summary'!T$3</f>
        <v>0.71707670043415295</v>
      </c>
    </row>
    <row r="56" spans="1:2" s="75" customFormat="1" x14ac:dyDescent="0.2">
      <c r="A56" s="81" t="str">
        <f t="shared" si="0"/>
        <v>Child and Youth School % (&gt;=60%)</v>
      </c>
      <c r="B56" s="82">
        <f>'MH Measure Summary'!U$3</f>
        <v>0.67400000000000004</v>
      </c>
    </row>
    <row r="57" spans="1:2" s="75" customFormat="1" x14ac:dyDescent="0.2">
      <c r="A57" s="81" t="str">
        <f t="shared" si="0"/>
        <v>Family and Living Situation % (&gt;=67.5%)</v>
      </c>
      <c r="B57" s="82">
        <f>'MH Measure Summary'!V$3</f>
        <v>0.80800000000000005</v>
      </c>
    </row>
    <row r="58" spans="1:2" s="75" customFormat="1" x14ac:dyDescent="0.2">
      <c r="A58" s="81" t="str">
        <f t="shared" si="0"/>
        <v>Follow-Up Within 7 Days: Face-to-Face (CARE Based) % (&gt;=75% Annual Measure)</v>
      </c>
      <c r="B58" s="114" t="str">
        <f>'MH Measure Summary'!W$3</f>
        <v>72.73-Goal Not Met</v>
      </c>
    </row>
    <row r="59" spans="1:2" s="75" customFormat="1" x14ac:dyDescent="0.2">
      <c r="A59" s="81" t="str">
        <f t="shared" ref="A59:A61" si="1">A25</f>
        <v>Long-Term Services and Support Screen Follow-Up (&gt;=70% Annual Measure)</v>
      </c>
      <c r="B59" s="82"/>
    </row>
    <row r="60" spans="1:2" s="75" customFormat="1" x14ac:dyDescent="0.2">
      <c r="A60" s="81" t="str">
        <f t="shared" si="1"/>
        <v>Community Linkage % (&gt;=23% Annual Measure)</v>
      </c>
      <c r="B60" s="82">
        <f>'MH Measure Summary'!Y$3</f>
        <v>0.25938566552900999</v>
      </c>
    </row>
    <row r="61" spans="1:2" s="75" customFormat="1" x14ac:dyDescent="0.2">
      <c r="A61" s="81" t="str">
        <f t="shared" si="1"/>
        <v>Crisis Follow-Up Within 30 Days % (&gt;=90%)</v>
      </c>
      <c r="B61" s="114" t="str">
        <f>'MH Measure Summary'!Z$3</f>
        <v>62.8%-Goal Not Met</v>
      </c>
    </row>
    <row r="62" spans="1:2" s="75" customFormat="1" x14ac:dyDescent="0.2">
      <c r="A62" s="81" t="s">
        <v>300</v>
      </c>
      <c r="B62" s="82">
        <f>'MH Measure Summary'!AA$3</f>
        <v>0.11700000000000001</v>
      </c>
    </row>
    <row r="63" spans="1:2" s="75" customFormat="1" x14ac:dyDescent="0.2">
      <c r="A63" s="81" t="s">
        <v>272</v>
      </c>
      <c r="B63" s="114" t="str">
        <f>'MH Measure Summary'!AB$3</f>
        <v>57%-Goal Not Met</v>
      </c>
    </row>
    <row r="64" spans="1:2" s="75" customFormat="1" x14ac:dyDescent="0.2">
      <c r="A64" s="81" t="s">
        <v>296</v>
      </c>
      <c r="B64" s="82">
        <f>'MH Measure Summary'!AC$3</f>
        <v>0.68400000000000005</v>
      </c>
    </row>
    <row r="65" spans="1:2" s="75" customFormat="1" x14ac:dyDescent="0.2">
      <c r="A65" s="81" t="s">
        <v>297</v>
      </c>
      <c r="B65" s="82">
        <f>'MH Measure Summary'!AD$3</f>
        <v>0.13</v>
      </c>
    </row>
    <row r="66" spans="1:2" s="75" customFormat="1" x14ac:dyDescent="0.2">
      <c r="A66" s="81" t="s">
        <v>301</v>
      </c>
      <c r="B66" s="82">
        <f>'MH Measure Summary'!AE$3</f>
        <v>0.24399999999999999</v>
      </c>
    </row>
    <row r="67" spans="1:2" s="75" customFormat="1" x14ac:dyDescent="0.2">
      <c r="A67" s="81" t="s">
        <v>298</v>
      </c>
      <c r="B67" s="82">
        <f>'MH Measure Summary'!AF$3</f>
        <v>0.3</v>
      </c>
    </row>
    <row r="68" spans="1:2" s="75" customFormat="1" x14ac:dyDescent="0.2">
      <c r="A68" s="81" t="s">
        <v>299</v>
      </c>
      <c r="B68" s="82">
        <f>'MH Measure Summary'!AG$3</f>
        <v>0.32300000000000001</v>
      </c>
    </row>
    <row r="69" spans="1:2" s="75" customFormat="1" ht="4.1500000000000004" customHeight="1" x14ac:dyDescent="0.2">
      <c r="A69" s="144"/>
      <c r="B69" s="145"/>
    </row>
    <row r="70" spans="1:2" s="75" customFormat="1" x14ac:dyDescent="0.2">
      <c r="A70" s="80" t="s">
        <v>41</v>
      </c>
      <c r="B70" s="90" t="s">
        <v>43</v>
      </c>
    </row>
    <row r="71" spans="1:2" s="75" customFormat="1" x14ac:dyDescent="0.2">
      <c r="A71" s="81" t="str">
        <f t="shared" ref="A71:A92" si="2">A3</f>
        <v>Service Target Adult % (&gt;=100%)</v>
      </c>
      <c r="B71" s="114" t="str">
        <f>'MH Measure Summary'!B4</f>
        <v>80%-Goal Not Met</v>
      </c>
    </row>
    <row r="72" spans="1:2" s="75" customFormat="1" x14ac:dyDescent="0.2">
      <c r="A72" s="81" t="str">
        <f t="shared" si="2"/>
        <v>Adult Counseling Target % (&gt;= 12%)</v>
      </c>
      <c r="B72" s="82">
        <f>'MH Measure Summary'!C4</f>
        <v>0.39222118088097502</v>
      </c>
    </row>
    <row r="73" spans="1:2" s="75" customFormat="1" x14ac:dyDescent="0.2">
      <c r="A73" s="81" t="str">
        <f t="shared" si="2"/>
        <v>ACT Target % (&gt;=54%)</v>
      </c>
      <c r="B73" s="82">
        <f>'MH Measure Summary'!D4</f>
        <v>0.83927804039535903</v>
      </c>
    </row>
    <row r="74" spans="1:2" s="75" customFormat="1" x14ac:dyDescent="0.2">
      <c r="A74" s="81" t="str">
        <f t="shared" si="2"/>
        <v>Child and Youth Service Target % (&gt;=100%)</v>
      </c>
      <c r="B74" s="114" t="str">
        <f>'MH Measure Summary'!E4</f>
        <v>85%-Goal Not Met</v>
      </c>
    </row>
    <row r="75" spans="1:2" s="75" customFormat="1" x14ac:dyDescent="0.2">
      <c r="A75" s="81" t="str">
        <f t="shared" si="2"/>
        <v>Family Partner Supports Services for LOCs 2, 3, 4 and YC % (&gt;=10%)</v>
      </c>
      <c r="B75" s="114" t="str">
        <f>'MH Measure Summary'!F4</f>
        <v>6.39%-Goal Not Met</v>
      </c>
    </row>
    <row r="76" spans="1:2" s="75" customFormat="1" x14ac:dyDescent="0.2">
      <c r="A76" s="81" t="str">
        <f t="shared" si="2"/>
        <v>Community Tenure 2020 % (&gt;=96.8%)</v>
      </c>
      <c r="B76" s="82">
        <f>'MH Measure Summary'!G4</f>
        <v>0.99299999999999999</v>
      </c>
    </row>
    <row r="77" spans="1:2" s="75" customFormat="1" x14ac:dyDescent="0.2">
      <c r="A77" s="81" t="str">
        <f t="shared" si="2"/>
        <v>Adult Improvement % (&gt;=20%)</v>
      </c>
      <c r="B77" s="82">
        <f>'MH Measure Summary'!H4</f>
        <v>0.55884773662551501</v>
      </c>
    </row>
    <row r="78" spans="1:2" s="75" customFormat="1" x14ac:dyDescent="0.2">
      <c r="A78" s="81" t="str">
        <f t="shared" si="2"/>
        <v>Adult Monthly Service Provision % (&gt;=65.6%)</v>
      </c>
      <c r="B78" s="114" t="str">
        <f>'MH Measure Summary'!I4</f>
        <v>54.3%-Goal Not Met</v>
      </c>
    </row>
    <row r="79" spans="1:2" s="75" customFormat="1" x14ac:dyDescent="0.2">
      <c r="A79" s="81" t="str">
        <f t="shared" si="2"/>
        <v>Employment Improvement % (&gt;=39.8%)</v>
      </c>
      <c r="B79" s="82" t="str">
        <f>'MH Measure Summary'!J4</f>
        <v>77.7%</v>
      </c>
    </row>
    <row r="80" spans="1:2" s="75" customFormat="1" x14ac:dyDescent="0.2">
      <c r="A80" s="81" t="str">
        <f t="shared" si="2"/>
        <v>Residential Stability % (&gt;=84%)</v>
      </c>
      <c r="B80" s="114" t="str">
        <f>'MH Measure Summary'!K4</f>
        <v>79.5%-Goal Not Met</v>
      </c>
    </row>
    <row r="81" spans="1:2" s="75" customFormat="1" x14ac:dyDescent="0.2">
      <c r="A81" s="81" t="str">
        <f t="shared" si="2"/>
        <v>Educational or Volunteering Strengths % (&gt;=26.5%)</v>
      </c>
      <c r="B81" s="82">
        <f>'MH Measure Summary'!L4</f>
        <v>0.41099999999999998</v>
      </c>
    </row>
    <row r="82" spans="1:2" s="75" customFormat="1" x14ac:dyDescent="0.2">
      <c r="A82" s="81" t="str">
        <f t="shared" si="2"/>
        <v>Hospitalization % (&lt;=1.9%)</v>
      </c>
      <c r="B82" s="82">
        <f>'MH Measure Summary'!M4</f>
        <v>4.6109195962532601E-3</v>
      </c>
    </row>
    <row r="83" spans="1:2" s="75" customFormat="1" x14ac:dyDescent="0.2">
      <c r="A83" s="81" t="str">
        <f t="shared" si="2"/>
        <v>Effective Crisis Response % (&gt;=75.1%)</v>
      </c>
      <c r="B83" s="82">
        <f>'MH Measure Summary'!N4</f>
        <v>0.973784063470162</v>
      </c>
    </row>
    <row r="84" spans="1:2" s="75" customFormat="1" x14ac:dyDescent="0.2">
      <c r="A84" s="81" t="str">
        <f t="shared" si="2"/>
        <v>Frequent Admission % (&lt;=0.3%)</v>
      </c>
      <c r="B84" s="82">
        <f>'MH Measure Summary'!O4</f>
        <v>6.9726902963393404E-5</v>
      </c>
    </row>
    <row r="85" spans="1:2" s="75" customFormat="1" x14ac:dyDescent="0.2">
      <c r="A85" s="81" t="str">
        <f t="shared" si="2"/>
        <v>Access to Crisis Response Services % (&gt;=52.2%)</v>
      </c>
      <c r="B85" s="82">
        <f>'MH Measure Summary'!P4</f>
        <v>0.72549019607843102</v>
      </c>
    </row>
    <row r="86" spans="1:2" s="75" customFormat="1" x14ac:dyDescent="0.2">
      <c r="A86" s="81" t="str">
        <f t="shared" si="2"/>
        <v>Jail Diversion % (&lt;=10.46%)</v>
      </c>
      <c r="B86" s="82">
        <f>'MH Measure Summary'!Q4</f>
        <v>8.5282541640962398E-2</v>
      </c>
    </row>
    <row r="87" spans="1:2" s="75" customFormat="1" x14ac:dyDescent="0.2">
      <c r="A87" s="81" t="str">
        <f t="shared" si="2"/>
        <v>Juvenile Justice Avoidance % (&gt;=95%)</v>
      </c>
      <c r="B87" s="82">
        <f>'MH Measure Summary'!R4</f>
        <v>0.99759036144578295</v>
      </c>
    </row>
    <row r="88" spans="1:2" s="75" customFormat="1" x14ac:dyDescent="0.2">
      <c r="A88" s="81" t="str">
        <f t="shared" si="2"/>
        <v>Child and Youth Improvement Measure % (&gt;=25%)</v>
      </c>
      <c r="B88" s="82">
        <f>'MH Measure Summary'!S4</f>
        <v>0.499</v>
      </c>
    </row>
    <row r="89" spans="1:2" s="75" customFormat="1" x14ac:dyDescent="0.2">
      <c r="A89" s="81" t="str">
        <f t="shared" si="2"/>
        <v>Child and Youth Monthly Service Provision % (&gt;=65%)</v>
      </c>
      <c r="B89" s="82">
        <f>'MH Measure Summary'!T4</f>
        <v>0.74501108647450098</v>
      </c>
    </row>
    <row r="90" spans="1:2" s="75" customFormat="1" x14ac:dyDescent="0.2">
      <c r="A90" s="81" t="str">
        <f t="shared" si="2"/>
        <v>Child and Youth School % (&gt;=60%)</v>
      </c>
      <c r="B90" s="82">
        <f>'MH Measure Summary'!U4</f>
        <v>0.73399999999999999</v>
      </c>
    </row>
    <row r="91" spans="1:2" s="75" customFormat="1" x14ac:dyDescent="0.2">
      <c r="A91" s="81" t="str">
        <f t="shared" si="2"/>
        <v>Family and Living Situation % (&gt;=67.5%)</v>
      </c>
      <c r="B91" s="82">
        <f>'MH Measure Summary'!V4</f>
        <v>0.70199999999999996</v>
      </c>
    </row>
    <row r="92" spans="1:2" s="75" customFormat="1" x14ac:dyDescent="0.2">
      <c r="A92" s="81" t="str">
        <f t="shared" si="2"/>
        <v>Follow-Up Within 7 Days: Face-to-Face (CARE Based) % (&gt;=75% Annual Measure)</v>
      </c>
      <c r="B92" s="114" t="str">
        <f>'MH Measure Summary'!W4</f>
        <v>47.16-Goal Not Met</v>
      </c>
    </row>
    <row r="93" spans="1:2" s="75" customFormat="1" x14ac:dyDescent="0.2">
      <c r="A93" s="81" t="str">
        <f t="shared" ref="A93:A95" si="3">A25</f>
        <v>Long-Term Services and Support Screen Follow-Up (&gt;=70% Annual Measure)</v>
      </c>
      <c r="B93" s="82">
        <f>'MH Measure Summary'!X4</f>
        <v>0.91228070175438603</v>
      </c>
    </row>
    <row r="94" spans="1:2" s="75" customFormat="1" x14ac:dyDescent="0.2">
      <c r="A94" s="81" t="str">
        <f t="shared" si="3"/>
        <v>Community Linkage % (&gt;=23% Annual Measure)</v>
      </c>
      <c r="B94" s="114" t="str">
        <f>'MH Measure Summary'!Y4</f>
        <v>21.4%-Goal Not Met</v>
      </c>
    </row>
    <row r="95" spans="1:2" s="75" customFormat="1" x14ac:dyDescent="0.2">
      <c r="A95" s="81" t="str">
        <f t="shared" si="3"/>
        <v>Crisis Follow-Up Within 30 Days % (&gt;=90%)</v>
      </c>
      <c r="B95" s="82">
        <f>'MH Measure Summary'!Z4</f>
        <v>0.98245614035087703</v>
      </c>
    </row>
    <row r="96" spans="1:2" s="75" customFormat="1" x14ac:dyDescent="0.2">
      <c r="A96" s="81" t="s">
        <v>300</v>
      </c>
      <c r="B96" s="82">
        <f>'MH Measure Summary'!AA4</f>
        <v>0.254</v>
      </c>
    </row>
    <row r="97" spans="1:2" s="75" customFormat="1" x14ac:dyDescent="0.2">
      <c r="A97" s="81" t="s">
        <v>272</v>
      </c>
      <c r="B97" s="114" t="str">
        <f>'MH Measure Summary'!AB4</f>
        <v>38%-Goal Not Met</v>
      </c>
    </row>
    <row r="98" spans="1:2" s="75" customFormat="1" x14ac:dyDescent="0.2">
      <c r="A98" s="81" t="s">
        <v>296</v>
      </c>
      <c r="B98" s="82">
        <f>'MH Measure Summary'!AC4</f>
        <v>0.67100000000000004</v>
      </c>
    </row>
    <row r="99" spans="1:2" s="75" customFormat="1" x14ac:dyDescent="0.2">
      <c r="A99" s="81" t="s">
        <v>297</v>
      </c>
      <c r="B99" s="82">
        <f>'MH Measure Summary'!AD4</f>
        <v>9.7000000000000003E-2</v>
      </c>
    </row>
    <row r="100" spans="1:2" s="75" customFormat="1" x14ac:dyDescent="0.2">
      <c r="A100" s="81" t="s">
        <v>301</v>
      </c>
      <c r="B100" s="91">
        <f>'MH Measure Summary'!AE4</f>
        <v>0.434</v>
      </c>
    </row>
    <row r="101" spans="1:2" s="75" customFormat="1" x14ac:dyDescent="0.2">
      <c r="A101" s="81" t="s">
        <v>298</v>
      </c>
      <c r="B101" s="91">
        <f>'MH Measure Summary'!AF4</f>
        <v>0.26600000000000001</v>
      </c>
    </row>
    <row r="102" spans="1:2" s="75" customFormat="1" x14ac:dyDescent="0.2">
      <c r="A102" s="81" t="s">
        <v>299</v>
      </c>
      <c r="B102" s="91">
        <f>'MH Measure Summary'!AG4</f>
        <v>0.24399999999999999</v>
      </c>
    </row>
    <row r="103" spans="1:2" s="75" customFormat="1" ht="4.1500000000000004" customHeight="1" x14ac:dyDescent="0.2">
      <c r="A103" s="144"/>
      <c r="B103" s="145"/>
    </row>
    <row r="104" spans="1:2" s="75" customFormat="1" x14ac:dyDescent="0.2">
      <c r="A104" s="80" t="s">
        <v>41</v>
      </c>
      <c r="B104" s="90" t="s">
        <v>44</v>
      </c>
    </row>
    <row r="105" spans="1:2" s="75" customFormat="1" x14ac:dyDescent="0.2">
      <c r="A105" s="81" t="str">
        <f t="shared" ref="A105:A129" si="4">A3</f>
        <v>Service Target Adult % (&gt;=100%)</v>
      </c>
      <c r="B105" s="82">
        <f>'MH Measure Summary'!B5</f>
        <v>1.0757575757575799</v>
      </c>
    </row>
    <row r="106" spans="1:2" s="75" customFormat="1" x14ac:dyDescent="0.2">
      <c r="A106" s="81" t="str">
        <f t="shared" si="4"/>
        <v>Adult Counseling Target % (&gt;= 12%)</v>
      </c>
      <c r="B106" s="82">
        <f>'MH Measure Summary'!C5</f>
        <v>0.57228915662650603</v>
      </c>
    </row>
    <row r="107" spans="1:2" s="75" customFormat="1" x14ac:dyDescent="0.2">
      <c r="A107" s="81" t="str">
        <f t="shared" si="4"/>
        <v>ACT Target % (&gt;=54%)</v>
      </c>
      <c r="B107" s="82">
        <f>'MH Measure Summary'!D5</f>
        <v>0.74208144796380104</v>
      </c>
    </row>
    <row r="108" spans="1:2" s="75" customFormat="1" x14ac:dyDescent="0.2">
      <c r="A108" s="81" t="str">
        <f t="shared" si="4"/>
        <v>Child and Youth Service Target % (&gt;=100%)</v>
      </c>
      <c r="B108" s="114" t="str">
        <f>'MH Measure Summary'!E5</f>
        <v>74%-Goal Not Met</v>
      </c>
    </row>
    <row r="109" spans="1:2" s="75" customFormat="1" x14ac:dyDescent="0.2">
      <c r="A109" s="81" t="str">
        <f t="shared" si="4"/>
        <v>Family Partner Supports Services for LOCs 2, 3, 4 and YC % (&gt;=10%)</v>
      </c>
      <c r="B109" s="82">
        <f>'MH Measure Summary'!F5</f>
        <v>0.249756097560976</v>
      </c>
    </row>
    <row r="110" spans="1:2" s="75" customFormat="1" x14ac:dyDescent="0.2">
      <c r="A110" s="81" t="str">
        <f t="shared" si="4"/>
        <v>Community Tenure 2020 % (&gt;=96.8%)</v>
      </c>
      <c r="B110" s="82">
        <f>'MH Measure Summary'!G5</f>
        <v>0.99099999999999999</v>
      </c>
    </row>
    <row r="111" spans="1:2" s="75" customFormat="1" x14ac:dyDescent="0.2">
      <c r="A111" s="81" t="str">
        <f t="shared" si="4"/>
        <v>Adult Improvement % (&gt;=20%)</v>
      </c>
      <c r="B111" s="82">
        <f>'MH Measure Summary'!H5</f>
        <v>0.527630946660259</v>
      </c>
    </row>
    <row r="112" spans="1:2" s="75" customFormat="1" x14ac:dyDescent="0.2">
      <c r="A112" s="81" t="str">
        <f t="shared" si="4"/>
        <v>Adult Monthly Service Provision % (&gt;=65.6%)</v>
      </c>
      <c r="B112" s="114" t="str">
        <f>'MH Measure Summary'!I5</f>
        <v>58.6%-Goal Not Met</v>
      </c>
    </row>
    <row r="113" spans="1:2" s="75" customFormat="1" x14ac:dyDescent="0.2">
      <c r="A113" s="81" t="str">
        <f t="shared" si="4"/>
        <v>Employment Improvement % (&gt;=39.8%)</v>
      </c>
      <c r="B113" s="82" t="str">
        <f>'MH Measure Summary'!J5</f>
        <v>61.0%</v>
      </c>
    </row>
    <row r="114" spans="1:2" s="75" customFormat="1" x14ac:dyDescent="0.2">
      <c r="A114" s="81" t="str">
        <f t="shared" si="4"/>
        <v>Residential Stability % (&gt;=84%)</v>
      </c>
      <c r="B114" s="82" t="str">
        <f>'MH Measure Summary'!K5</f>
        <v>90.1%</v>
      </c>
    </row>
    <row r="115" spans="1:2" s="75" customFormat="1" x14ac:dyDescent="0.2">
      <c r="A115" s="81" t="str">
        <f t="shared" si="4"/>
        <v>Educational or Volunteering Strengths % (&gt;=26.5%)</v>
      </c>
      <c r="B115" s="82">
        <f>'MH Measure Summary'!L5</f>
        <v>0.47199999999999998</v>
      </c>
    </row>
    <row r="116" spans="1:2" s="75" customFormat="1" x14ac:dyDescent="0.2">
      <c r="A116" s="81" t="str">
        <f t="shared" si="4"/>
        <v>Hospitalization % (&lt;=1.9%)</v>
      </c>
      <c r="B116" s="82">
        <f>'MH Measure Summary'!M5</f>
        <v>5.7577064976084497E-3</v>
      </c>
    </row>
    <row r="117" spans="1:2" s="75" customFormat="1" x14ac:dyDescent="0.2">
      <c r="A117" s="81" t="str">
        <f t="shared" si="4"/>
        <v>Effective Crisis Response % (&gt;=75.1%)</v>
      </c>
      <c r="B117" s="82">
        <f>'MH Measure Summary'!N5</f>
        <v>0.843031123139378</v>
      </c>
    </row>
    <row r="118" spans="1:2" s="75" customFormat="1" x14ac:dyDescent="0.2">
      <c r="A118" s="81" t="str">
        <f t="shared" si="4"/>
        <v>Frequent Admission % (&lt;=0.3%)</v>
      </c>
      <c r="B118" s="82">
        <f>'MH Measure Summary'!O5</f>
        <v>1.8173007026896099E-4</v>
      </c>
    </row>
    <row r="119" spans="1:2" s="75" customFormat="1" x14ac:dyDescent="0.2">
      <c r="A119" s="81" t="str">
        <f t="shared" si="4"/>
        <v>Access to Crisis Response Services % (&gt;=52.2%)</v>
      </c>
      <c r="B119" s="82">
        <f>'MH Measure Summary'!P5</f>
        <v>0.54472843450479203</v>
      </c>
    </row>
    <row r="120" spans="1:2" s="75" customFormat="1" x14ac:dyDescent="0.2">
      <c r="A120" s="81" t="str">
        <f t="shared" si="4"/>
        <v>Jail Diversion % (&lt;=10.46%)</v>
      </c>
      <c r="B120" s="82">
        <f>'MH Measure Summary'!Q5</f>
        <v>4.1866790009250698E-2</v>
      </c>
    </row>
    <row r="121" spans="1:2" s="75" customFormat="1" x14ac:dyDescent="0.2">
      <c r="A121" s="81" t="str">
        <f t="shared" si="4"/>
        <v>Juvenile Justice Avoidance % (&gt;=95%)</v>
      </c>
      <c r="B121" s="82">
        <f>'MH Measure Summary'!R5</f>
        <v>0.993311036789298</v>
      </c>
    </row>
    <row r="122" spans="1:2" s="75" customFormat="1" x14ac:dyDescent="0.2">
      <c r="A122" s="81" t="str">
        <f t="shared" si="4"/>
        <v>Child and Youth Improvement Measure % (&gt;=25%)</v>
      </c>
      <c r="B122" s="82">
        <f>'MH Measure Summary'!S5</f>
        <v>0.56899999999999995</v>
      </c>
    </row>
    <row r="123" spans="1:2" s="75" customFormat="1" x14ac:dyDescent="0.2">
      <c r="A123" s="81" t="str">
        <f t="shared" si="4"/>
        <v>Child and Youth Monthly Service Provision % (&gt;=65%)</v>
      </c>
      <c r="B123" s="114" t="str">
        <f>'MH Measure Summary'!T5</f>
        <v>64.2%-Goal Not Met</v>
      </c>
    </row>
    <row r="124" spans="1:2" s="75" customFormat="1" x14ac:dyDescent="0.2">
      <c r="A124" s="81" t="str">
        <f t="shared" si="4"/>
        <v>Child and Youth School % (&gt;=60%)</v>
      </c>
      <c r="B124" s="82">
        <f>'MH Measure Summary'!U5</f>
        <v>0.72499999999999998</v>
      </c>
    </row>
    <row r="125" spans="1:2" s="75" customFormat="1" x14ac:dyDescent="0.2">
      <c r="A125" s="81" t="str">
        <f t="shared" si="4"/>
        <v>Family and Living Situation % (&gt;=67.5%)</v>
      </c>
      <c r="B125" s="82">
        <f>'MH Measure Summary'!V5</f>
        <v>0.83799999999999997</v>
      </c>
    </row>
    <row r="126" spans="1:2" s="75" customFormat="1" x14ac:dyDescent="0.2">
      <c r="A126" s="81" t="str">
        <f t="shared" si="4"/>
        <v>Follow-Up Within 7 Days: Face-to-Face (CARE Based) % (&gt;=75% Annual Measure)</v>
      </c>
      <c r="B126" s="114" t="str">
        <f>'MH Measure Summary'!W5</f>
        <v>49.50-Goal Not Met</v>
      </c>
    </row>
    <row r="127" spans="1:2" s="75" customFormat="1" x14ac:dyDescent="0.2">
      <c r="A127" s="81" t="str">
        <f t="shared" si="4"/>
        <v>Long-Term Services and Support Screen Follow-Up (&gt;=70% Annual Measure)</v>
      </c>
      <c r="B127" s="114" t="str">
        <f>'MH Measure Summary'!X5</f>
        <v>0%-Goal Not Met</v>
      </c>
    </row>
    <row r="128" spans="1:2" s="75" customFormat="1" x14ac:dyDescent="0.2">
      <c r="A128" s="81" t="str">
        <f t="shared" si="4"/>
        <v>Community Linkage % (&gt;=23% Annual Measure)</v>
      </c>
      <c r="B128" s="114" t="str">
        <f>'MH Measure Summary'!Y5</f>
        <v>22.7%-Goal Not Met</v>
      </c>
    </row>
    <row r="129" spans="1:2" s="75" customFormat="1" x14ac:dyDescent="0.2">
      <c r="A129" s="81" t="str">
        <f t="shared" si="4"/>
        <v>Crisis Follow-Up Within 30 Days % (&gt;=90%)</v>
      </c>
      <c r="B129" s="82">
        <f>'MH Measure Summary'!Z5</f>
        <v>0.96666666666666701</v>
      </c>
    </row>
    <row r="130" spans="1:2" s="75" customFormat="1" x14ac:dyDescent="0.2">
      <c r="A130" s="81" t="s">
        <v>300</v>
      </c>
      <c r="B130" s="82">
        <f>'MH Measure Summary'!AA5</f>
        <v>0.28499999999999998</v>
      </c>
    </row>
    <row r="131" spans="1:2" s="75" customFormat="1" x14ac:dyDescent="0.2">
      <c r="A131" s="81" t="s">
        <v>272</v>
      </c>
      <c r="B131" s="114" t="str">
        <f>'MH Measure Summary'!AB5</f>
        <v>34%-Goal Not Met</v>
      </c>
    </row>
    <row r="132" spans="1:2" s="75" customFormat="1" x14ac:dyDescent="0.2">
      <c r="A132" s="81" t="s">
        <v>296</v>
      </c>
      <c r="B132" s="82">
        <f>'MH Measure Summary'!AC5</f>
        <v>0.75600000000000001</v>
      </c>
    </row>
    <row r="133" spans="1:2" s="75" customFormat="1" x14ac:dyDescent="0.2">
      <c r="A133" s="81" t="s">
        <v>297</v>
      </c>
      <c r="B133" s="82">
        <f>'MH Measure Summary'!AD5</f>
        <v>4.7E-2</v>
      </c>
    </row>
    <row r="134" spans="1:2" s="75" customFormat="1" x14ac:dyDescent="0.2">
      <c r="A134" s="81" t="s">
        <v>301</v>
      </c>
      <c r="B134" s="82">
        <f>'MH Measure Summary'!AE5</f>
        <v>0.24199999999999999</v>
      </c>
    </row>
    <row r="135" spans="1:2" s="75" customFormat="1" x14ac:dyDescent="0.2">
      <c r="A135" s="81" t="s">
        <v>298</v>
      </c>
      <c r="B135" s="82">
        <f>'MH Measure Summary'!AF5</f>
        <v>0</v>
      </c>
    </row>
    <row r="136" spans="1:2" s="75" customFormat="1" x14ac:dyDescent="0.2">
      <c r="A136" s="81" t="s">
        <v>299</v>
      </c>
      <c r="B136" s="82">
        <f>'MH Measure Summary'!AG5</f>
        <v>0.42799999999999999</v>
      </c>
    </row>
    <row r="137" spans="1:2" s="75" customFormat="1" ht="4.1500000000000004" customHeight="1" x14ac:dyDescent="0.2">
      <c r="A137" s="144"/>
      <c r="B137" s="145"/>
    </row>
    <row r="138" spans="1:2" s="75" customFormat="1" x14ac:dyDescent="0.2">
      <c r="A138" s="80" t="s">
        <v>41</v>
      </c>
      <c r="B138" s="90" t="s">
        <v>45</v>
      </c>
    </row>
    <row r="139" spans="1:2" s="75" customFormat="1" x14ac:dyDescent="0.2">
      <c r="A139" s="81" t="str">
        <f t="shared" ref="A139:A160" si="5">A3</f>
        <v>Service Target Adult % (&gt;=100%)</v>
      </c>
      <c r="B139" s="82">
        <f>'MH Measure Summary'!B6</f>
        <v>1.0531173294059899</v>
      </c>
    </row>
    <row r="140" spans="1:2" s="75" customFormat="1" x14ac:dyDescent="0.2">
      <c r="A140" s="81" t="str">
        <f t="shared" si="5"/>
        <v>Adult Counseling Target % (&gt;= 12%)</v>
      </c>
      <c r="B140" s="82">
        <f>'MH Measure Summary'!C6</f>
        <v>0.44930291508238301</v>
      </c>
    </row>
    <row r="141" spans="1:2" s="75" customFormat="1" x14ac:dyDescent="0.2">
      <c r="A141" s="81" t="str">
        <f t="shared" si="5"/>
        <v>ACT Target % (&gt;=54%)</v>
      </c>
      <c r="B141" s="82">
        <f>'MH Measure Summary'!D6</f>
        <v>0.92149970708845896</v>
      </c>
    </row>
    <row r="142" spans="1:2" s="75" customFormat="1" x14ac:dyDescent="0.2">
      <c r="A142" s="81" t="str">
        <f t="shared" si="5"/>
        <v>Child and Youth Service Target % (&gt;=100%)</v>
      </c>
      <c r="B142" s="82">
        <f>'MH Measure Summary'!E6</f>
        <v>1.0426574885273301</v>
      </c>
    </row>
    <row r="143" spans="1:2" s="75" customFormat="1" x14ac:dyDescent="0.2">
      <c r="A143" s="81" t="str">
        <f t="shared" si="5"/>
        <v>Family Partner Supports Services for LOCs 2, 3, 4 and YC % (&gt;=10%)</v>
      </c>
      <c r="B143" s="82">
        <f>'MH Measure Summary'!F6</f>
        <v>0.1</v>
      </c>
    </row>
    <row r="144" spans="1:2" s="75" customFormat="1" x14ac:dyDescent="0.2">
      <c r="A144" s="81" t="str">
        <f t="shared" si="5"/>
        <v>Community Tenure 2020 % (&gt;=96.8%)</v>
      </c>
      <c r="B144" s="82">
        <f>'MH Measure Summary'!G6</f>
        <v>0.98299999999999998</v>
      </c>
    </row>
    <row r="145" spans="1:2" s="75" customFormat="1" x14ac:dyDescent="0.2">
      <c r="A145" s="81" t="str">
        <f t="shared" si="5"/>
        <v>Adult Improvement % (&gt;=20%)</v>
      </c>
      <c r="B145" s="82">
        <f>'MH Measure Summary'!H6</f>
        <v>0.507232704402516</v>
      </c>
    </row>
    <row r="146" spans="1:2" s="75" customFormat="1" x14ac:dyDescent="0.2">
      <c r="A146" s="81" t="str">
        <f t="shared" si="5"/>
        <v>Adult Monthly Service Provision % (&gt;=65.6%)</v>
      </c>
      <c r="B146" s="114" t="str">
        <f>'MH Measure Summary'!I6</f>
        <v>44.9%-Goal Not Met</v>
      </c>
    </row>
    <row r="147" spans="1:2" s="75" customFormat="1" x14ac:dyDescent="0.2">
      <c r="A147" s="81" t="str">
        <f t="shared" si="5"/>
        <v>Employment Improvement % (&gt;=39.8%)</v>
      </c>
      <c r="B147" s="82" t="str">
        <f>'MH Measure Summary'!J6</f>
        <v>35.1%</v>
      </c>
    </row>
    <row r="148" spans="1:2" s="75" customFormat="1" x14ac:dyDescent="0.2">
      <c r="A148" s="81" t="str">
        <f t="shared" si="5"/>
        <v>Residential Stability % (&gt;=84%)</v>
      </c>
      <c r="B148" s="114" t="str">
        <f>'MH Measure Summary'!K6</f>
        <v>74.4%-Goal Not Met</v>
      </c>
    </row>
    <row r="149" spans="1:2" s="75" customFormat="1" x14ac:dyDescent="0.2">
      <c r="A149" s="81" t="str">
        <f t="shared" si="5"/>
        <v>Educational or Volunteering Strengths % (&gt;=26.5%)</v>
      </c>
      <c r="B149" s="114" t="str">
        <f>'MH Measure Summary'!L6</f>
        <v>22.4%-Goal Not Met</v>
      </c>
    </row>
    <row r="150" spans="1:2" s="75" customFormat="1" x14ac:dyDescent="0.2">
      <c r="A150" s="81" t="str">
        <f t="shared" si="5"/>
        <v>Hospitalization % (&lt;=1.9%)</v>
      </c>
      <c r="B150" s="82">
        <f>'MH Measure Summary'!M6</f>
        <v>5.6596218166188204E-3</v>
      </c>
    </row>
    <row r="151" spans="1:2" s="75" customFormat="1" x14ac:dyDescent="0.2">
      <c r="A151" s="81" t="str">
        <f t="shared" si="5"/>
        <v>Effective Crisis Response % (&gt;=75.1%)</v>
      </c>
      <c r="B151" s="82">
        <f>'MH Measure Summary'!N6</f>
        <v>0.84324686940965998</v>
      </c>
    </row>
    <row r="152" spans="1:2" s="75" customFormat="1" x14ac:dyDescent="0.2">
      <c r="A152" s="81" t="str">
        <f t="shared" si="5"/>
        <v>Frequent Admission % (&lt;=0.3%)</v>
      </c>
      <c r="B152" s="82">
        <f>'MH Measure Summary'!O6</f>
        <v>1.44712289119921E-3</v>
      </c>
    </row>
    <row r="153" spans="1:2" s="75" customFormat="1" x14ac:dyDescent="0.2">
      <c r="A153" s="81" t="str">
        <f t="shared" si="5"/>
        <v>Access to Crisis Response Services % (&gt;=52.2%)</v>
      </c>
      <c r="B153" s="114" t="str">
        <f>'MH Measure Summary'!P6</f>
        <v>28.7%-Goal Not Met</v>
      </c>
    </row>
    <row r="154" spans="1:2" s="75" customFormat="1" x14ac:dyDescent="0.2">
      <c r="A154" s="81" t="str">
        <f t="shared" si="5"/>
        <v>Jail Diversion % (&lt;=10.46%)</v>
      </c>
      <c r="B154" s="82">
        <f>'MH Measure Summary'!Q6</f>
        <v>5.4743960208432002E-2</v>
      </c>
    </row>
    <row r="155" spans="1:2" s="75" customFormat="1" x14ac:dyDescent="0.2">
      <c r="A155" s="81" t="str">
        <f t="shared" si="5"/>
        <v>Juvenile Justice Avoidance % (&gt;=95%)</v>
      </c>
      <c r="B155" s="82">
        <f>'MH Measure Summary'!R6</f>
        <v>0.998252766453116</v>
      </c>
    </row>
    <row r="156" spans="1:2" s="75" customFormat="1" x14ac:dyDescent="0.2">
      <c r="A156" s="81" t="str">
        <f t="shared" si="5"/>
        <v>Child and Youth Improvement Measure % (&gt;=25%)</v>
      </c>
      <c r="B156" s="82">
        <f>'MH Measure Summary'!S6</f>
        <v>0.58099999999999996</v>
      </c>
    </row>
    <row r="157" spans="1:2" s="75" customFormat="1" x14ac:dyDescent="0.2">
      <c r="A157" s="81" t="str">
        <f t="shared" si="5"/>
        <v>Child and Youth Monthly Service Provision % (&gt;=65%)</v>
      </c>
      <c r="B157" s="114" t="str">
        <f>'MH Measure Summary'!T6</f>
        <v>57.2%-Goal Not Met</v>
      </c>
    </row>
    <row r="158" spans="1:2" s="75" customFormat="1" x14ac:dyDescent="0.2">
      <c r="A158" s="81" t="str">
        <f t="shared" si="5"/>
        <v>Child and Youth School % (&gt;=60%)</v>
      </c>
      <c r="B158" s="82">
        <f>'MH Measure Summary'!U6</f>
        <v>0.70599999999999996</v>
      </c>
    </row>
    <row r="159" spans="1:2" s="75" customFormat="1" x14ac:dyDescent="0.2">
      <c r="A159" s="81" t="str">
        <f t="shared" si="5"/>
        <v>Family and Living Situation % (&gt;=67.5%)</v>
      </c>
      <c r="B159" s="82">
        <f>'MH Measure Summary'!V6</f>
        <v>0.82099999999999995</v>
      </c>
    </row>
    <row r="160" spans="1:2" s="75" customFormat="1" x14ac:dyDescent="0.2">
      <c r="A160" s="81" t="str">
        <f t="shared" si="5"/>
        <v>Follow-Up Within 7 Days: Face-to-Face (CARE Based) % (&gt;=75% Annual Measure)</v>
      </c>
      <c r="B160" s="114" t="str">
        <f>'MH Measure Summary'!W6</f>
        <v>50.65-Goal Not Met</v>
      </c>
    </row>
    <row r="161" spans="1:2" s="75" customFormat="1" x14ac:dyDescent="0.2">
      <c r="A161" s="81" t="str">
        <f t="shared" ref="A161:A163" si="6">A25</f>
        <v>Long-Term Services and Support Screen Follow-Up (&gt;=70% Annual Measure)</v>
      </c>
      <c r="B161" s="114" t="str">
        <f>'MH Measure Summary'!X6</f>
        <v>0%-Goal Not Met</v>
      </c>
    </row>
    <row r="162" spans="1:2" s="75" customFormat="1" x14ac:dyDescent="0.2">
      <c r="A162" s="81" t="str">
        <f t="shared" si="6"/>
        <v>Community Linkage % (&gt;=23% Annual Measure)</v>
      </c>
      <c r="B162" s="82">
        <f>'MH Measure Summary'!Y6</f>
        <v>0.26010101010101</v>
      </c>
    </row>
    <row r="163" spans="1:2" s="75" customFormat="1" x14ac:dyDescent="0.2">
      <c r="A163" s="81" t="str">
        <f t="shared" si="6"/>
        <v>Crisis Follow-Up Within 30 Days % (&gt;=90%)</v>
      </c>
      <c r="B163" s="82">
        <f>'MH Measure Summary'!Z6</f>
        <v>1</v>
      </c>
    </row>
    <row r="164" spans="1:2" s="75" customFormat="1" x14ac:dyDescent="0.2">
      <c r="A164" s="81" t="s">
        <v>300</v>
      </c>
      <c r="B164" s="82">
        <f>'MH Measure Summary'!AA6</f>
        <v>0.191</v>
      </c>
    </row>
    <row r="165" spans="1:2" s="75" customFormat="1" x14ac:dyDescent="0.2">
      <c r="A165" s="81" t="s">
        <v>272</v>
      </c>
      <c r="B165" s="114" t="str">
        <f>'MH Measure Summary'!AB6</f>
        <v>33%-Goal Not Met</v>
      </c>
    </row>
    <row r="166" spans="1:2" s="75" customFormat="1" x14ac:dyDescent="0.2">
      <c r="A166" s="81" t="s">
        <v>296</v>
      </c>
      <c r="B166" s="82">
        <f>'MH Measure Summary'!AC6</f>
        <v>0.75</v>
      </c>
    </row>
    <row r="167" spans="1:2" s="75" customFormat="1" x14ac:dyDescent="0.2">
      <c r="A167" s="81" t="s">
        <v>297</v>
      </c>
      <c r="B167" s="82">
        <f>'MH Measure Summary'!AD6</f>
        <v>0.154</v>
      </c>
    </row>
    <row r="168" spans="1:2" s="75" customFormat="1" x14ac:dyDescent="0.2">
      <c r="A168" s="81" t="s">
        <v>301</v>
      </c>
      <c r="B168" s="82">
        <f>'MH Measure Summary'!AE6</f>
        <v>0.16300000000000001</v>
      </c>
    </row>
    <row r="169" spans="1:2" s="75" customFormat="1" x14ac:dyDescent="0.2">
      <c r="A169" s="81" t="s">
        <v>298</v>
      </c>
      <c r="B169" s="82">
        <f>'MH Measure Summary'!AF6</f>
        <v>0.34899999999999998</v>
      </c>
    </row>
    <row r="170" spans="1:2" s="75" customFormat="1" x14ac:dyDescent="0.2">
      <c r="A170" s="81" t="s">
        <v>299</v>
      </c>
      <c r="B170" s="82">
        <f>'MH Measure Summary'!AG6</f>
        <v>0.26200000000000001</v>
      </c>
    </row>
    <row r="171" spans="1:2" s="75" customFormat="1" ht="4.1500000000000004" customHeight="1" x14ac:dyDescent="0.2">
      <c r="A171" s="144"/>
      <c r="B171" s="145"/>
    </row>
    <row r="172" spans="1:2" s="75" customFormat="1" x14ac:dyDescent="0.2">
      <c r="A172" s="80" t="s">
        <v>41</v>
      </c>
      <c r="B172" s="90" t="s">
        <v>46</v>
      </c>
    </row>
    <row r="173" spans="1:2" s="75" customFormat="1" x14ac:dyDescent="0.2">
      <c r="A173" s="81" t="str">
        <f t="shared" ref="A173:A194" si="7">A3</f>
        <v>Service Target Adult % (&gt;=100%)</v>
      </c>
      <c r="B173" s="114" t="str">
        <f>'MH Measure Summary'!B7</f>
        <v>97%-Goal Not Met</v>
      </c>
    </row>
    <row r="174" spans="1:2" s="75" customFormat="1" x14ac:dyDescent="0.2">
      <c r="A174" s="81" t="str">
        <f t="shared" si="7"/>
        <v>Adult Counseling Target % (&gt;= 12%)</v>
      </c>
      <c r="B174" s="82">
        <f>'MH Measure Summary'!C7</f>
        <v>0.20420420420420399</v>
      </c>
    </row>
    <row r="175" spans="1:2" s="75" customFormat="1" x14ac:dyDescent="0.2">
      <c r="A175" s="81" t="str">
        <f t="shared" si="7"/>
        <v>ACT Target % (&gt;=54%)</v>
      </c>
      <c r="B175" s="82">
        <f>'MH Measure Summary'!D7</f>
        <v>0.83606557377049195</v>
      </c>
    </row>
    <row r="176" spans="1:2" s="75" customFormat="1" x14ac:dyDescent="0.2">
      <c r="A176" s="81" t="str">
        <f t="shared" si="7"/>
        <v>Child and Youth Service Target % (&gt;=100%)</v>
      </c>
      <c r="B176" s="82">
        <f>'MH Measure Summary'!E7</f>
        <v>1.06567796610169</v>
      </c>
    </row>
    <row r="177" spans="1:2" s="75" customFormat="1" x14ac:dyDescent="0.2">
      <c r="A177" s="81" t="str">
        <f t="shared" si="7"/>
        <v>Family Partner Supports Services for LOCs 2, 3, 4 and YC % (&gt;=10%)</v>
      </c>
      <c r="B177" s="82">
        <f>'MH Measure Summary'!F7</f>
        <v>0.16512915129151301</v>
      </c>
    </row>
    <row r="178" spans="1:2" s="75" customFormat="1" x14ac:dyDescent="0.2">
      <c r="A178" s="81" t="str">
        <f t="shared" si="7"/>
        <v>Community Tenure 2020 % (&gt;=96.8%)</v>
      </c>
      <c r="B178" s="82">
        <f>'MH Measure Summary'!G7</f>
        <v>0.99199999999999999</v>
      </c>
    </row>
    <row r="179" spans="1:2" s="75" customFormat="1" x14ac:dyDescent="0.2">
      <c r="A179" s="81" t="str">
        <f t="shared" si="7"/>
        <v>Adult Improvement % (&gt;=20%)</v>
      </c>
      <c r="B179" s="82">
        <f>'MH Measure Summary'!H7</f>
        <v>0.263591433278418</v>
      </c>
    </row>
    <row r="180" spans="1:2" s="75" customFormat="1" x14ac:dyDescent="0.2">
      <c r="A180" s="81" t="str">
        <f t="shared" si="7"/>
        <v>Adult Monthly Service Provision % (&gt;=65.6%)</v>
      </c>
      <c r="B180" s="114" t="str">
        <f>'MH Measure Summary'!I7</f>
        <v>51.0%-Goal Not Met</v>
      </c>
    </row>
    <row r="181" spans="1:2" s="75" customFormat="1" x14ac:dyDescent="0.2">
      <c r="A181" s="81" t="str">
        <f t="shared" si="7"/>
        <v>Employment Improvement % (&gt;=39.8%)</v>
      </c>
      <c r="B181" s="82" t="str">
        <f>'MH Measure Summary'!J7</f>
        <v>51.8%</v>
      </c>
    </row>
    <row r="182" spans="1:2" s="75" customFormat="1" x14ac:dyDescent="0.2">
      <c r="A182" s="81" t="str">
        <f t="shared" si="7"/>
        <v>Residential Stability % (&gt;=84%)</v>
      </c>
      <c r="B182" s="82" t="str">
        <f>'MH Measure Summary'!K7</f>
        <v>91.3%</v>
      </c>
    </row>
    <row r="183" spans="1:2" s="75" customFormat="1" x14ac:dyDescent="0.2">
      <c r="A183" s="81" t="str">
        <f t="shared" si="7"/>
        <v>Educational or Volunteering Strengths % (&gt;=26.5%)</v>
      </c>
      <c r="B183" s="82">
        <f>'MH Measure Summary'!L7</f>
        <v>0.49299999999999999</v>
      </c>
    </row>
    <row r="184" spans="1:2" s="75" customFormat="1" x14ac:dyDescent="0.2">
      <c r="A184" s="81" t="str">
        <f t="shared" si="7"/>
        <v>Hospitalization % (&lt;=1.9%)</v>
      </c>
      <c r="B184" s="82">
        <f>'MH Measure Summary'!M7</f>
        <v>1.65311013091567E-2</v>
      </c>
    </row>
    <row r="185" spans="1:2" s="75" customFormat="1" x14ac:dyDescent="0.2">
      <c r="A185" s="81" t="str">
        <f t="shared" si="7"/>
        <v>Effective Crisis Response % (&gt;=75.1%)</v>
      </c>
      <c r="B185" s="82">
        <f>'MH Measure Summary'!N7</f>
        <v>0.94381035996488105</v>
      </c>
    </row>
    <row r="186" spans="1:2" s="75" customFormat="1" x14ac:dyDescent="0.2">
      <c r="A186" s="81" t="str">
        <f t="shared" si="7"/>
        <v>Frequent Admission % (&lt;=0.3%)</v>
      </c>
      <c r="B186" s="114" t="str">
        <f>'MH Measure Summary'!O7</f>
        <v>0.33%-Goal Not Met</v>
      </c>
    </row>
    <row r="187" spans="1:2" s="75" customFormat="1" x14ac:dyDescent="0.2">
      <c r="A187" s="81" t="str">
        <f t="shared" si="7"/>
        <v>Access to Crisis Response Services % (&gt;=52.2%)</v>
      </c>
      <c r="B187" s="82">
        <f>'MH Measure Summary'!P7</f>
        <v>0.69660194174757295</v>
      </c>
    </row>
    <row r="188" spans="1:2" s="75" customFormat="1" x14ac:dyDescent="0.2">
      <c r="A188" s="81" t="str">
        <f t="shared" si="7"/>
        <v>Jail Diversion % (&lt;=10.46%)</v>
      </c>
      <c r="B188" s="114" t="str">
        <f>'MH Measure Summary'!Q7</f>
        <v>19.03%-Goal Not Met</v>
      </c>
    </row>
    <row r="189" spans="1:2" s="75" customFormat="1" x14ac:dyDescent="0.2">
      <c r="A189" s="81" t="str">
        <f t="shared" si="7"/>
        <v>Juvenile Justice Avoidance % (&gt;=95%)</v>
      </c>
      <c r="B189" s="82">
        <f>'MH Measure Summary'!R7</f>
        <v>1</v>
      </c>
    </row>
    <row r="190" spans="1:2" s="75" customFormat="1" x14ac:dyDescent="0.2">
      <c r="A190" s="81" t="str">
        <f t="shared" si="7"/>
        <v>Child and Youth Improvement Measure % (&gt;=25%)</v>
      </c>
      <c r="B190" s="82">
        <f>'MH Measure Summary'!S7</f>
        <v>0.29299999999999998</v>
      </c>
    </row>
    <row r="191" spans="1:2" s="75" customFormat="1" x14ac:dyDescent="0.2">
      <c r="A191" s="81" t="str">
        <f t="shared" si="7"/>
        <v>Child and Youth Monthly Service Provision % (&gt;=65%)</v>
      </c>
      <c r="B191" s="82">
        <f>'MH Measure Summary'!T7</f>
        <v>0.72524531668153402</v>
      </c>
    </row>
    <row r="192" spans="1:2" s="75" customFormat="1" x14ac:dyDescent="0.2">
      <c r="A192" s="81" t="str">
        <f t="shared" si="7"/>
        <v>Child and Youth School % (&gt;=60%)</v>
      </c>
      <c r="B192" s="82">
        <f>'MH Measure Summary'!U7</f>
        <v>0.73899999999999999</v>
      </c>
    </row>
    <row r="193" spans="1:2" s="75" customFormat="1" x14ac:dyDescent="0.2">
      <c r="A193" s="81" t="str">
        <f t="shared" si="7"/>
        <v>Family and Living Situation % (&gt;=67.5%)</v>
      </c>
      <c r="B193" s="82">
        <f>'MH Measure Summary'!V7</f>
        <v>0.91300000000000003</v>
      </c>
    </row>
    <row r="194" spans="1:2" s="75" customFormat="1" x14ac:dyDescent="0.2">
      <c r="A194" s="81" t="str">
        <f t="shared" si="7"/>
        <v>Follow-Up Within 7 Days: Face-to-Face (CARE Based) % (&gt;=75% Annual Measure)</v>
      </c>
      <c r="B194" s="114" t="str">
        <f>'MH Measure Summary'!W7</f>
        <v>30.00%-Goal Not Met</v>
      </c>
    </row>
    <row r="195" spans="1:2" s="75" customFormat="1" x14ac:dyDescent="0.2">
      <c r="A195" s="81" t="str">
        <f t="shared" ref="A195:A197" si="8">A25</f>
        <v>Long-Term Services and Support Screen Follow-Up (&gt;=70% Annual Measure)</v>
      </c>
      <c r="B195" s="114" t="str">
        <f>'MH Measure Summary'!X7</f>
        <v>0%-Goal Not Met</v>
      </c>
    </row>
    <row r="196" spans="1:2" s="75" customFormat="1" x14ac:dyDescent="0.2">
      <c r="A196" s="81" t="str">
        <f t="shared" si="8"/>
        <v>Community Linkage % (&gt;=23% Annual Measure)</v>
      </c>
      <c r="B196" s="82">
        <f>'MH Measure Summary'!Y7</f>
        <v>0.253488372093023</v>
      </c>
    </row>
    <row r="197" spans="1:2" s="75" customFormat="1" x14ac:dyDescent="0.2">
      <c r="A197" s="81" t="str">
        <f t="shared" si="8"/>
        <v>Crisis Follow-Up Within 30 Days % (&gt;=90%)</v>
      </c>
      <c r="B197" s="82">
        <f>'MH Measure Summary'!Z7</f>
        <v>1</v>
      </c>
    </row>
    <row r="198" spans="1:2" s="75" customFormat="1" x14ac:dyDescent="0.2">
      <c r="A198" s="81" t="s">
        <v>300</v>
      </c>
      <c r="B198" s="82">
        <f>'MH Measure Summary'!AA7</f>
        <v>0</v>
      </c>
    </row>
    <row r="199" spans="1:2" s="75" customFormat="1" x14ac:dyDescent="0.2">
      <c r="A199" s="81" t="s">
        <v>272</v>
      </c>
      <c r="B199" s="114" t="str">
        <f>'MH Measure Summary'!AB7</f>
        <v>34%-Goal Not Met</v>
      </c>
    </row>
    <row r="200" spans="1:2" s="75" customFormat="1" x14ac:dyDescent="0.2">
      <c r="A200" s="81" t="s">
        <v>296</v>
      </c>
      <c r="B200" s="82">
        <f>'MH Measure Summary'!AC7</f>
        <v>0.72699999999999998</v>
      </c>
    </row>
    <row r="201" spans="1:2" s="75" customFormat="1" x14ac:dyDescent="0.2">
      <c r="A201" s="81" t="s">
        <v>297</v>
      </c>
      <c r="B201" s="82">
        <f>'MH Measure Summary'!AD7</f>
        <v>0.185</v>
      </c>
    </row>
    <row r="202" spans="1:2" s="75" customFormat="1" x14ac:dyDescent="0.2">
      <c r="A202" s="81" t="s">
        <v>301</v>
      </c>
      <c r="B202" s="82">
        <f>'MH Measure Summary'!AE7</f>
        <v>5.8000000000000003E-2</v>
      </c>
    </row>
    <row r="203" spans="1:2" s="75" customFormat="1" x14ac:dyDescent="0.2">
      <c r="A203" s="81" t="s">
        <v>298</v>
      </c>
      <c r="B203" s="82"/>
    </row>
    <row r="204" spans="1:2" s="75" customFormat="1" x14ac:dyDescent="0.2">
      <c r="A204" s="81" t="s">
        <v>299</v>
      </c>
      <c r="B204" s="82">
        <f>'MH Measure Summary'!AG7</f>
        <v>0.45400000000000001</v>
      </c>
    </row>
    <row r="205" spans="1:2" s="75" customFormat="1" ht="4.1500000000000004" customHeight="1" x14ac:dyDescent="0.2">
      <c r="A205" s="144"/>
      <c r="B205" s="145"/>
    </row>
    <row r="206" spans="1:2" s="75" customFormat="1" x14ac:dyDescent="0.2">
      <c r="A206" s="80" t="s">
        <v>41</v>
      </c>
      <c r="B206" s="90" t="s">
        <v>258</v>
      </c>
    </row>
    <row r="207" spans="1:2" s="75" customFormat="1" x14ac:dyDescent="0.2">
      <c r="A207" s="81" t="str">
        <f t="shared" ref="A207:A228" si="9">A3</f>
        <v>Service Target Adult % (&gt;=100%)</v>
      </c>
      <c r="B207" s="114" t="str">
        <f>'MH Measure Summary'!B$8</f>
        <v>78%-Goal Not Met</v>
      </c>
    </row>
    <row r="208" spans="1:2" s="75" customFormat="1" x14ac:dyDescent="0.2">
      <c r="A208" s="81" t="str">
        <f t="shared" si="9"/>
        <v>Adult Counseling Target % (&gt;= 12%)</v>
      </c>
      <c r="B208" s="82">
        <f>'MH Measure Summary'!C$8</f>
        <v>0.60563380281690105</v>
      </c>
    </row>
    <row r="209" spans="1:2" s="75" customFormat="1" x14ac:dyDescent="0.2">
      <c r="A209" s="81" t="str">
        <f t="shared" si="9"/>
        <v>ACT Target % (&gt;=54%)</v>
      </c>
      <c r="B209" s="82">
        <f>'MH Measure Summary'!D$8</f>
        <v>0.68181818181818199</v>
      </c>
    </row>
    <row r="210" spans="1:2" s="75" customFormat="1" x14ac:dyDescent="0.2">
      <c r="A210" s="81" t="str">
        <f t="shared" si="9"/>
        <v>Child and Youth Service Target % (&gt;=100%)</v>
      </c>
      <c r="B210" s="114" t="str">
        <f>'MH Measure Summary'!E$8</f>
        <v>88%-Goal Not Met</v>
      </c>
    </row>
    <row r="211" spans="1:2" s="75" customFormat="1" x14ac:dyDescent="0.2">
      <c r="A211" s="81" t="str">
        <f t="shared" si="9"/>
        <v>Family Partner Supports Services for LOCs 2, 3, 4 and YC % (&gt;=10%)</v>
      </c>
      <c r="B211" s="82">
        <f>'MH Measure Summary'!F$8</f>
        <v>0.38076923076923103</v>
      </c>
    </row>
    <row r="212" spans="1:2" s="75" customFormat="1" x14ac:dyDescent="0.2">
      <c r="A212" s="81" t="str">
        <f t="shared" si="9"/>
        <v>Community Tenure 2020 % (&gt;=96.8%)</v>
      </c>
      <c r="B212" s="82">
        <f>'MH Measure Summary'!G$8</f>
        <v>0.997</v>
      </c>
    </row>
    <row r="213" spans="1:2" s="75" customFormat="1" x14ac:dyDescent="0.2">
      <c r="A213" s="81" t="str">
        <f t="shared" si="9"/>
        <v>Adult Improvement % (&gt;=20%)</v>
      </c>
      <c r="B213" s="82">
        <f>'MH Measure Summary'!H$8</f>
        <v>0.35064935064935099</v>
      </c>
    </row>
    <row r="214" spans="1:2" s="75" customFormat="1" x14ac:dyDescent="0.2">
      <c r="A214" s="81" t="str">
        <f t="shared" si="9"/>
        <v>Adult Monthly Service Provision % (&gt;=65.6%)</v>
      </c>
      <c r="B214" s="114" t="str">
        <f>'MH Measure Summary'!I$8</f>
        <v>42.2%-Goal Not Met</v>
      </c>
    </row>
    <row r="215" spans="1:2" s="75" customFormat="1" x14ac:dyDescent="0.2">
      <c r="A215" s="81" t="str">
        <f t="shared" si="9"/>
        <v>Employment Improvement % (&gt;=39.8%)</v>
      </c>
      <c r="B215" s="82" t="str">
        <f>'MH Measure Summary'!J$8</f>
        <v>95.0%</v>
      </c>
    </row>
    <row r="216" spans="1:2" s="75" customFormat="1" x14ac:dyDescent="0.2">
      <c r="A216" s="81" t="str">
        <f t="shared" si="9"/>
        <v>Residential Stability % (&gt;=84%)</v>
      </c>
      <c r="B216" s="82" t="str">
        <f>'MH Measure Summary'!K$8</f>
        <v>93.4%</v>
      </c>
    </row>
    <row r="217" spans="1:2" s="75" customFormat="1" x14ac:dyDescent="0.2">
      <c r="A217" s="81" t="str">
        <f t="shared" si="9"/>
        <v>Educational or Volunteering Strengths % (&gt;=26.5%)</v>
      </c>
      <c r="B217" s="82">
        <f>'MH Measure Summary'!L$8</f>
        <v>0.622</v>
      </c>
    </row>
    <row r="218" spans="1:2" s="75" customFormat="1" x14ac:dyDescent="0.2">
      <c r="A218" s="81" t="str">
        <f t="shared" si="9"/>
        <v>Hospitalization % (&lt;=1.9%)</v>
      </c>
      <c r="B218" s="82">
        <f>'MH Measure Summary'!M$8</f>
        <v>1.8032709396861399E-2</v>
      </c>
    </row>
    <row r="219" spans="1:2" s="75" customFormat="1" x14ac:dyDescent="0.2">
      <c r="A219" s="81" t="str">
        <f t="shared" si="9"/>
        <v>Effective Crisis Response % (&gt;=75.1%)</v>
      </c>
      <c r="B219" s="82">
        <f>'MH Measure Summary'!N8</f>
        <v>0.99369747899159699</v>
      </c>
    </row>
    <row r="220" spans="1:2" s="75" customFormat="1" x14ac:dyDescent="0.2">
      <c r="A220" s="81" t="str">
        <f t="shared" si="9"/>
        <v>Frequent Admission % (&lt;=0.3%)</v>
      </c>
      <c r="B220" s="82"/>
    </row>
    <row r="221" spans="1:2" s="75" customFormat="1" x14ac:dyDescent="0.2">
      <c r="A221" s="81" t="str">
        <f t="shared" si="9"/>
        <v>Access to Crisis Response Services % (&gt;=52.2%)</v>
      </c>
      <c r="B221" s="82"/>
    </row>
    <row r="222" spans="1:2" s="75" customFormat="1" x14ac:dyDescent="0.2">
      <c r="A222" s="81" t="str">
        <f t="shared" si="9"/>
        <v>Jail Diversion % (&lt;=10.46%)</v>
      </c>
      <c r="B222" s="114" t="str">
        <f>'MH Measure Summary'!Q$8</f>
        <v>13.72%-Goal Not Met</v>
      </c>
    </row>
    <row r="223" spans="1:2" s="75" customFormat="1" x14ac:dyDescent="0.2">
      <c r="A223" s="81" t="str">
        <f t="shared" si="9"/>
        <v>Juvenile Justice Avoidance % (&gt;=95%)</v>
      </c>
      <c r="B223" s="82">
        <f>'MH Measure Summary'!R8</f>
        <v>1</v>
      </c>
    </row>
    <row r="224" spans="1:2" s="75" customFormat="1" x14ac:dyDescent="0.2">
      <c r="A224" s="81" t="str">
        <f t="shared" si="9"/>
        <v>Child and Youth Improvement Measure % (&gt;=25%)</v>
      </c>
      <c r="B224" s="82">
        <f>'MH Measure Summary'!S8</f>
        <v>0.39600000000000002</v>
      </c>
    </row>
    <row r="225" spans="1:2" s="75" customFormat="1" x14ac:dyDescent="0.2">
      <c r="A225" s="81" t="str">
        <f t="shared" si="9"/>
        <v>Child and Youth Monthly Service Provision % (&gt;=65%)</v>
      </c>
      <c r="B225" s="114" t="str">
        <f>'MH Measure Summary'!T8</f>
        <v>52.8%-Goal Not Met</v>
      </c>
    </row>
    <row r="226" spans="1:2" s="75" customFormat="1" x14ac:dyDescent="0.2">
      <c r="A226" s="81" t="str">
        <f t="shared" si="9"/>
        <v>Child and Youth School % (&gt;=60%)</v>
      </c>
      <c r="B226" s="82">
        <f>'MH Measure Summary'!U8</f>
        <v>0.89200000000000002</v>
      </c>
    </row>
    <row r="227" spans="1:2" s="75" customFormat="1" x14ac:dyDescent="0.2">
      <c r="A227" s="81" t="str">
        <f t="shared" si="9"/>
        <v>Family and Living Situation % (&gt;=67.5%)</v>
      </c>
      <c r="B227" s="82">
        <f>'MH Measure Summary'!V8</f>
        <v>0.94599999999999995</v>
      </c>
    </row>
    <row r="228" spans="1:2" s="75" customFormat="1" x14ac:dyDescent="0.2">
      <c r="A228" s="81" t="str">
        <f t="shared" si="9"/>
        <v>Follow-Up Within 7 Days: Face-to-Face (CARE Based) % (&gt;=75% Annual Measure)</v>
      </c>
      <c r="B228" s="114" t="str">
        <f>'MH Measure Summary'!W$8</f>
        <v>0.00%-Goal Not Met</v>
      </c>
    </row>
    <row r="229" spans="1:2" s="75" customFormat="1" x14ac:dyDescent="0.2">
      <c r="A229" s="81" t="str">
        <f t="shared" ref="A229:A231" si="10">A25</f>
        <v>Long-Term Services and Support Screen Follow-Up (&gt;=70% Annual Measure)</v>
      </c>
      <c r="B229" s="114" t="str">
        <f>'MH Measure Summary'!X$8</f>
        <v>0%-Goal Not Met</v>
      </c>
    </row>
    <row r="230" spans="1:2" s="75" customFormat="1" x14ac:dyDescent="0.2">
      <c r="A230" s="81" t="str">
        <f t="shared" si="10"/>
        <v>Community Linkage % (&gt;=23% Annual Measure)</v>
      </c>
      <c r="B230" s="114" t="str">
        <f>'MH Measure Summary'!Y8</f>
        <v>19.6%-Goal Not Met</v>
      </c>
    </row>
    <row r="231" spans="1:2" s="75" customFormat="1" x14ac:dyDescent="0.2">
      <c r="A231" s="81" t="str">
        <f t="shared" si="10"/>
        <v>Crisis Follow-Up Within 30 Days % (&gt;=90%)</v>
      </c>
      <c r="B231" s="82"/>
    </row>
    <row r="232" spans="1:2" s="75" customFormat="1" x14ac:dyDescent="0.2">
      <c r="A232" s="81" t="s">
        <v>300</v>
      </c>
      <c r="B232" s="82">
        <f>'MH Measure Summary'!AA8</f>
        <v>0</v>
      </c>
    </row>
    <row r="233" spans="1:2" s="75" customFormat="1" x14ac:dyDescent="0.2">
      <c r="A233" s="81" t="s">
        <v>272</v>
      </c>
      <c r="B233" s="114" t="str">
        <f>'MH Measure Summary'!AB$8</f>
        <v>33%-Goal Not Met</v>
      </c>
    </row>
    <row r="234" spans="1:2" s="75" customFormat="1" x14ac:dyDescent="0.2">
      <c r="A234" s="81" t="s">
        <v>296</v>
      </c>
      <c r="B234" s="82">
        <f>'MH Measure Summary'!AC8</f>
        <v>1</v>
      </c>
    </row>
    <row r="235" spans="1:2" s="75" customFormat="1" x14ac:dyDescent="0.2">
      <c r="A235" s="81" t="s">
        <v>297</v>
      </c>
      <c r="B235" s="82">
        <f>'MH Measure Summary'!AD8</f>
        <v>4.7E-2</v>
      </c>
    </row>
    <row r="236" spans="1:2" s="75" customFormat="1" x14ac:dyDescent="0.2">
      <c r="A236" s="81" t="s">
        <v>301</v>
      </c>
      <c r="B236" s="82">
        <f>'MH Measure Summary'!AE8</f>
        <v>0.46100000000000002</v>
      </c>
    </row>
    <row r="237" spans="1:2" s="75" customFormat="1" x14ac:dyDescent="0.2">
      <c r="A237" s="81" t="s">
        <v>298</v>
      </c>
      <c r="B237" s="82"/>
    </row>
    <row r="238" spans="1:2" s="75" customFormat="1" x14ac:dyDescent="0.2">
      <c r="A238" s="81" t="s">
        <v>299</v>
      </c>
      <c r="B238" s="82">
        <f>'MH Measure Summary'!AG8</f>
        <v>1</v>
      </c>
    </row>
    <row r="239" spans="1:2" s="75" customFormat="1" ht="4.1500000000000004" customHeight="1" x14ac:dyDescent="0.2">
      <c r="A239" s="146"/>
      <c r="B239" s="147"/>
    </row>
    <row r="240" spans="1:2" s="75" customFormat="1" x14ac:dyDescent="0.2">
      <c r="A240" s="80" t="s">
        <v>41</v>
      </c>
      <c r="B240" s="90" t="s">
        <v>176</v>
      </c>
    </row>
    <row r="241" spans="1:2" s="75" customFormat="1" x14ac:dyDescent="0.2">
      <c r="A241" s="81" t="str">
        <f t="shared" ref="A241:A262" si="11">A3</f>
        <v>Service Target Adult % (&gt;=100%)</v>
      </c>
      <c r="B241" s="82">
        <f>'MH Measure Summary'!B9</f>
        <v>1.01746420576931</v>
      </c>
    </row>
    <row r="242" spans="1:2" s="75" customFormat="1" x14ac:dyDescent="0.2">
      <c r="A242" s="81" t="str">
        <f t="shared" si="11"/>
        <v>Adult Counseling Target % (&gt;= 12%)</v>
      </c>
      <c r="B242" s="82">
        <f>'MH Measure Summary'!C9</f>
        <v>0.81432537479178202</v>
      </c>
    </row>
    <row r="243" spans="1:2" s="75" customFormat="1" x14ac:dyDescent="0.2">
      <c r="A243" s="81" t="str">
        <f t="shared" si="11"/>
        <v>ACT Target % (&gt;=54%)</v>
      </c>
      <c r="B243" s="82">
        <f>'MH Measure Summary'!D9</f>
        <v>0.89507975735789702</v>
      </c>
    </row>
    <row r="244" spans="1:2" s="75" customFormat="1" x14ac:dyDescent="0.2">
      <c r="A244" s="81" t="str">
        <f t="shared" si="11"/>
        <v>Child and Youth Service Target % (&gt;=100%)</v>
      </c>
      <c r="B244" s="82">
        <f>'MH Measure Summary'!E9</f>
        <v>1.09800562828827</v>
      </c>
    </row>
    <row r="245" spans="1:2" s="75" customFormat="1" x14ac:dyDescent="0.2">
      <c r="A245" s="81" t="str">
        <f t="shared" si="11"/>
        <v>Family Partner Supports Services for LOCs 2, 3, 4 and YC % (&gt;=10%)</v>
      </c>
      <c r="B245" s="114" t="str">
        <f>'MH Measure Summary'!F9</f>
        <v>0.15%-Goal Not Met</v>
      </c>
    </row>
    <row r="246" spans="1:2" s="75" customFormat="1" x14ac:dyDescent="0.2">
      <c r="A246" s="81" t="str">
        <f t="shared" si="11"/>
        <v>Community Tenure 2020 % (&gt;=96.8%)</v>
      </c>
      <c r="B246" s="82">
        <f>'MH Measure Summary'!G9</f>
        <v>0.995</v>
      </c>
    </row>
    <row r="247" spans="1:2" s="75" customFormat="1" x14ac:dyDescent="0.2">
      <c r="A247" s="81" t="str">
        <f t="shared" si="11"/>
        <v>Adult Improvement % (&gt;=20%)</v>
      </c>
      <c r="B247" s="82">
        <f>'MH Measure Summary'!H9</f>
        <v>0.49456195004645598</v>
      </c>
    </row>
    <row r="248" spans="1:2" s="75" customFormat="1" x14ac:dyDescent="0.2">
      <c r="A248" s="81" t="str">
        <f t="shared" si="11"/>
        <v>Adult Monthly Service Provision % (&gt;=65.6%)</v>
      </c>
      <c r="B248" s="114" t="str">
        <f>'MH Measure Summary'!I9</f>
        <v>48.3%-Goal Not Met</v>
      </c>
    </row>
    <row r="249" spans="1:2" s="75" customFormat="1" x14ac:dyDescent="0.2">
      <c r="A249" s="81" t="str">
        <f t="shared" si="11"/>
        <v>Employment Improvement % (&gt;=39.8%)</v>
      </c>
      <c r="B249" s="82" t="str">
        <f>'MH Measure Summary'!J9</f>
        <v>67.2%</v>
      </c>
    </row>
    <row r="250" spans="1:2" s="75" customFormat="1" x14ac:dyDescent="0.2">
      <c r="A250" s="81" t="str">
        <f t="shared" si="11"/>
        <v>Residential Stability % (&gt;=84%)</v>
      </c>
      <c r="B250" s="114" t="str">
        <f>'MH Measure Summary'!K9</f>
        <v>76.0%-Goal Not Met</v>
      </c>
    </row>
    <row r="251" spans="1:2" s="75" customFormat="1" x14ac:dyDescent="0.2">
      <c r="A251" s="81" t="str">
        <f t="shared" si="11"/>
        <v>Educational or Volunteering Strengths % (&gt;=26.5%)</v>
      </c>
      <c r="B251" s="82">
        <f>'MH Measure Summary'!L9</f>
        <v>0.4</v>
      </c>
    </row>
    <row r="252" spans="1:2" s="75" customFormat="1" x14ac:dyDescent="0.2">
      <c r="A252" s="81" t="str">
        <f t="shared" si="11"/>
        <v>Hospitalization % (&lt;=1.9%)</v>
      </c>
      <c r="B252" s="82">
        <f>'MH Measure Summary'!M9</f>
        <v>4.71341078714059E-3</v>
      </c>
    </row>
    <row r="253" spans="1:2" s="75" customFormat="1" x14ac:dyDescent="0.2">
      <c r="A253" s="81" t="str">
        <f t="shared" si="11"/>
        <v>Effective Crisis Response % (&gt;=75.1%)</v>
      </c>
      <c r="B253" s="82">
        <f>'MH Measure Summary'!N9</f>
        <v>0.959454191033138</v>
      </c>
    </row>
    <row r="254" spans="1:2" s="75" customFormat="1" x14ac:dyDescent="0.2">
      <c r="A254" s="81" t="str">
        <f t="shared" si="11"/>
        <v>Frequent Admission % (&lt;=0.3%)</v>
      </c>
      <c r="B254" s="82">
        <f>'MH Measure Summary'!O9</f>
        <v>3.2839892891426298E-4</v>
      </c>
    </row>
    <row r="255" spans="1:2" s="75" customFormat="1" x14ac:dyDescent="0.2">
      <c r="A255" s="81" t="str">
        <f t="shared" si="11"/>
        <v>Access to Crisis Response Services % (&gt;=52.2%)</v>
      </c>
      <c r="B255" s="114" t="str">
        <f>'MH Measure Summary'!P9</f>
        <v>37.4%-Goal Not Met</v>
      </c>
    </row>
    <row r="256" spans="1:2" s="75" customFormat="1" x14ac:dyDescent="0.2">
      <c r="A256" s="81" t="str">
        <f t="shared" si="11"/>
        <v>Jail Diversion % (&lt;=10.46%)</v>
      </c>
      <c r="B256" s="82">
        <f>'MH Measure Summary'!Q9</f>
        <v>7.9255673314804098E-2</v>
      </c>
    </row>
    <row r="257" spans="1:2" s="75" customFormat="1" x14ac:dyDescent="0.2">
      <c r="A257" s="81" t="str">
        <f t="shared" si="11"/>
        <v>Juvenile Justice Avoidance % (&gt;=95%)</v>
      </c>
      <c r="B257" s="82">
        <f>'MH Measure Summary'!R9</f>
        <v>0.996891413870726</v>
      </c>
    </row>
    <row r="258" spans="1:2" s="75" customFormat="1" x14ac:dyDescent="0.2">
      <c r="A258" s="81" t="str">
        <f t="shared" si="11"/>
        <v>Child and Youth Improvement Measure % (&gt;=25%)</v>
      </c>
      <c r="B258" s="82">
        <f>'MH Measure Summary'!S9</f>
        <v>0.439</v>
      </c>
    </row>
    <row r="259" spans="1:2" s="75" customFormat="1" x14ac:dyDescent="0.2">
      <c r="A259" s="81" t="str">
        <f t="shared" si="11"/>
        <v>Child and Youth Monthly Service Provision % (&gt;=65%)</v>
      </c>
      <c r="B259" s="114" t="str">
        <f>'MH Measure Summary'!T9</f>
        <v>48.9%-Goal Not Met</v>
      </c>
    </row>
    <row r="260" spans="1:2" s="75" customFormat="1" x14ac:dyDescent="0.2">
      <c r="A260" s="81" t="str">
        <f t="shared" si="11"/>
        <v>Child and Youth School % (&gt;=60%)</v>
      </c>
      <c r="B260" s="82">
        <f>'MH Measure Summary'!U9</f>
        <v>0.81499999999999995</v>
      </c>
    </row>
    <row r="261" spans="1:2" s="75" customFormat="1" x14ac:dyDescent="0.2">
      <c r="A261" s="81" t="str">
        <f t="shared" si="11"/>
        <v>Family and Living Situation % (&gt;=67.5%)</v>
      </c>
      <c r="B261" s="82">
        <f>'MH Measure Summary'!V9</f>
        <v>0.92700000000000005</v>
      </c>
    </row>
    <row r="262" spans="1:2" s="75" customFormat="1" x14ac:dyDescent="0.2">
      <c r="A262" s="81" t="str">
        <f t="shared" si="11"/>
        <v>Follow-Up Within 7 Days: Face-to-Face (CARE Based) % (&gt;=75% Annual Measure)</v>
      </c>
      <c r="B262" s="114" t="str">
        <f>'MH Measure Summary'!W9</f>
        <v>15.84%-Goal Not Met</v>
      </c>
    </row>
    <row r="263" spans="1:2" s="75" customFormat="1" x14ac:dyDescent="0.2">
      <c r="A263" s="81" t="str">
        <f t="shared" ref="A263:A265" si="12">A25</f>
        <v>Long-Term Services and Support Screen Follow-Up (&gt;=70% Annual Measure)</v>
      </c>
      <c r="B263" s="114" t="str">
        <f>'MH Measure Summary'!X9</f>
        <v>0%-Goal Not Met</v>
      </c>
    </row>
    <row r="264" spans="1:2" s="75" customFormat="1" x14ac:dyDescent="0.2">
      <c r="A264" s="81" t="str">
        <f t="shared" si="12"/>
        <v>Community Linkage % (&gt;=23% Annual Measure)</v>
      </c>
      <c r="B264" s="114" t="str">
        <f>'MH Measure Summary'!Y9</f>
        <v>19.0%-Goal Not Met</v>
      </c>
    </row>
    <row r="265" spans="1:2" s="75" customFormat="1" x14ac:dyDescent="0.2">
      <c r="A265" s="81" t="str">
        <f t="shared" si="12"/>
        <v>Crisis Follow-Up Within 30 Days % (&gt;=90%)</v>
      </c>
      <c r="B265" s="82"/>
    </row>
    <row r="266" spans="1:2" s="75" customFormat="1" x14ac:dyDescent="0.2">
      <c r="A266" s="81" t="s">
        <v>300</v>
      </c>
      <c r="B266" s="82">
        <f>'MH Measure Summary'!AA9</f>
        <v>0.19</v>
      </c>
    </row>
    <row r="267" spans="1:2" s="75" customFormat="1" x14ac:dyDescent="0.2">
      <c r="A267" s="81" t="s">
        <v>272</v>
      </c>
      <c r="B267" s="114" t="str">
        <f>'MH Measure Summary'!AB9</f>
        <v>35%-Goal Not Met</v>
      </c>
    </row>
    <row r="268" spans="1:2" s="75" customFormat="1" x14ac:dyDescent="0.2">
      <c r="A268" s="81" t="s">
        <v>296</v>
      </c>
      <c r="B268" s="82">
        <f>'MH Measure Summary'!AC9</f>
        <v>0.84</v>
      </c>
    </row>
    <row r="269" spans="1:2" s="75" customFormat="1" x14ac:dyDescent="0.2">
      <c r="A269" s="81" t="s">
        <v>297</v>
      </c>
      <c r="B269" s="82">
        <f>'MH Measure Summary'!AD9</f>
        <v>0.106</v>
      </c>
    </row>
    <row r="270" spans="1:2" s="75" customFormat="1" x14ac:dyDescent="0.2">
      <c r="A270" s="81" t="s">
        <v>301</v>
      </c>
      <c r="B270" s="82">
        <f>'MH Measure Summary'!AE9</f>
        <v>0.1</v>
      </c>
    </row>
    <row r="271" spans="1:2" s="75" customFormat="1" x14ac:dyDescent="0.2">
      <c r="A271" s="81" t="s">
        <v>298</v>
      </c>
      <c r="B271" s="82">
        <f>'MH Measure Summary'!AF9</f>
        <v>0.26900000000000002</v>
      </c>
    </row>
    <row r="272" spans="1:2" s="75" customFormat="1" x14ac:dyDescent="0.2">
      <c r="A272" s="81" t="s">
        <v>299</v>
      </c>
      <c r="B272" s="82">
        <f>'MH Measure Summary'!AG9</f>
        <v>0.26500000000000001</v>
      </c>
    </row>
    <row r="273" spans="1:2" s="75" customFormat="1" ht="4.1500000000000004" customHeight="1" x14ac:dyDescent="0.2">
      <c r="A273" s="148"/>
      <c r="B273" s="149"/>
    </row>
    <row r="274" spans="1:2" s="75" customFormat="1" x14ac:dyDescent="0.2">
      <c r="A274" s="80" t="s">
        <v>41</v>
      </c>
      <c r="B274" s="90" t="s">
        <v>47</v>
      </c>
    </row>
    <row r="275" spans="1:2" s="75" customFormat="1" x14ac:dyDescent="0.2">
      <c r="A275" s="81" t="str">
        <f t="shared" ref="A275:A296" si="13">A3</f>
        <v>Service Target Adult % (&gt;=100%)</v>
      </c>
      <c r="B275" s="114" t="str">
        <f>'MH Measure Summary'!B10</f>
        <v>96%-Goal Not Met</v>
      </c>
    </row>
    <row r="276" spans="1:2" s="75" customFormat="1" x14ac:dyDescent="0.2">
      <c r="A276" s="81" t="str">
        <f t="shared" si="13"/>
        <v>Adult Counseling Target % (&gt;= 12%)</v>
      </c>
      <c r="B276" s="82">
        <f>'MH Measure Summary'!C10</f>
        <v>0.40964305737245399</v>
      </c>
    </row>
    <row r="277" spans="1:2" s="75" customFormat="1" x14ac:dyDescent="0.2">
      <c r="A277" s="81" t="str">
        <f t="shared" si="13"/>
        <v>ACT Target % (&gt;=54%)</v>
      </c>
      <c r="B277" s="82">
        <f>'MH Measure Summary'!D10</f>
        <v>0.891489361702128</v>
      </c>
    </row>
    <row r="278" spans="1:2" s="75" customFormat="1" x14ac:dyDescent="0.2">
      <c r="A278" s="81" t="str">
        <f t="shared" si="13"/>
        <v>Child and Youth Service Target % (&gt;=100%)</v>
      </c>
      <c r="B278" s="114" t="str">
        <f>'MH Measure Summary'!E10</f>
        <v>77%-Goal Not Met</v>
      </c>
    </row>
    <row r="279" spans="1:2" s="75" customFormat="1" x14ac:dyDescent="0.2">
      <c r="A279" s="81" t="str">
        <f t="shared" si="13"/>
        <v>Family Partner Supports Services for LOCs 2, 3, 4 and YC % (&gt;=10%)</v>
      </c>
      <c r="B279" s="114" t="str">
        <f>'MH Measure Summary'!F10</f>
        <v>0.58%-Goal Not Met</v>
      </c>
    </row>
    <row r="280" spans="1:2" s="75" customFormat="1" x14ac:dyDescent="0.2">
      <c r="A280" s="81" t="str">
        <f t="shared" si="13"/>
        <v>Community Tenure 2020 % (&gt;=96.8%)</v>
      </c>
      <c r="B280" s="82">
        <f>'MH Measure Summary'!G10</f>
        <v>0.98</v>
      </c>
    </row>
    <row r="281" spans="1:2" s="75" customFormat="1" x14ac:dyDescent="0.2">
      <c r="A281" s="81" t="str">
        <f t="shared" si="13"/>
        <v>Adult Improvement % (&gt;=20%)</v>
      </c>
      <c r="B281" s="82">
        <f>'MH Measure Summary'!H10</f>
        <v>0.34621363535420802</v>
      </c>
    </row>
    <row r="282" spans="1:2" s="75" customFormat="1" x14ac:dyDescent="0.2">
      <c r="A282" s="81" t="str">
        <f t="shared" si="13"/>
        <v>Adult Monthly Service Provision % (&gt;=65.6%)</v>
      </c>
      <c r="B282" s="114" t="str">
        <f>'MH Measure Summary'!I10</f>
        <v>64.2%-Goal Not Met</v>
      </c>
    </row>
    <row r="283" spans="1:2" s="75" customFormat="1" x14ac:dyDescent="0.2">
      <c r="A283" s="81" t="str">
        <f t="shared" si="13"/>
        <v>Employment Improvement % (&gt;=39.8%)</v>
      </c>
      <c r="B283" s="82" t="str">
        <f>'MH Measure Summary'!J10</f>
        <v>72.6%</v>
      </c>
    </row>
    <row r="284" spans="1:2" s="75" customFormat="1" x14ac:dyDescent="0.2">
      <c r="A284" s="81" t="str">
        <f t="shared" si="13"/>
        <v>Residential Stability % (&gt;=84%)</v>
      </c>
      <c r="B284" s="82" t="str">
        <f>'MH Measure Summary'!K10</f>
        <v>90.7%</v>
      </c>
    </row>
    <row r="285" spans="1:2" s="75" customFormat="1" x14ac:dyDescent="0.2">
      <c r="A285" s="81" t="str">
        <f t="shared" si="13"/>
        <v>Educational or Volunteering Strengths % (&gt;=26.5%)</v>
      </c>
      <c r="B285" s="82">
        <f>'MH Measure Summary'!L10</f>
        <v>0.42499999999999999</v>
      </c>
    </row>
    <row r="286" spans="1:2" s="75" customFormat="1" x14ac:dyDescent="0.2">
      <c r="A286" s="81" t="str">
        <f t="shared" si="13"/>
        <v>Hospitalization % (&lt;=1.9%)</v>
      </c>
      <c r="B286" s="82">
        <f>'MH Measure Summary'!M10</f>
        <v>8.1910573708046004E-3</v>
      </c>
    </row>
    <row r="287" spans="1:2" s="75" customFormat="1" x14ac:dyDescent="0.2">
      <c r="A287" s="81" t="str">
        <f t="shared" si="13"/>
        <v>Effective Crisis Response % (&gt;=75.1%)</v>
      </c>
      <c r="B287" s="82">
        <f>'MH Measure Summary'!N10</f>
        <v>0.80854643337819698</v>
      </c>
    </row>
    <row r="288" spans="1:2" s="75" customFormat="1" x14ac:dyDescent="0.2">
      <c r="A288" s="81" t="str">
        <f t="shared" si="13"/>
        <v>Frequent Admission % (&lt;=0.3%)</v>
      </c>
      <c r="B288" s="82">
        <f>'MH Measure Summary'!O10</f>
        <v>2.2494524359202E-3</v>
      </c>
    </row>
    <row r="289" spans="1:2" s="75" customFormat="1" x14ac:dyDescent="0.2">
      <c r="A289" s="81" t="str">
        <f t="shared" si="13"/>
        <v>Access to Crisis Response Services % (&gt;=52.2%)</v>
      </c>
      <c r="B289" s="82">
        <f>'MH Measure Summary'!P10</f>
        <v>0.680851063829787</v>
      </c>
    </row>
    <row r="290" spans="1:2" s="75" customFormat="1" x14ac:dyDescent="0.2">
      <c r="A290" s="81" t="str">
        <f t="shared" si="13"/>
        <v>Jail Diversion % (&lt;=10.46%)</v>
      </c>
      <c r="B290" s="82">
        <f>'MH Measure Summary'!Q10</f>
        <v>8.0284924777402497E-2</v>
      </c>
    </row>
    <row r="291" spans="1:2" s="75" customFormat="1" x14ac:dyDescent="0.2">
      <c r="A291" s="81" t="str">
        <f t="shared" si="13"/>
        <v>Juvenile Justice Avoidance % (&gt;=95%)</v>
      </c>
      <c r="B291" s="82">
        <f>'MH Measure Summary'!R10</f>
        <v>0.99855491329479795</v>
      </c>
    </row>
    <row r="292" spans="1:2" s="75" customFormat="1" x14ac:dyDescent="0.2">
      <c r="A292" s="81" t="str">
        <f t="shared" si="13"/>
        <v>Child and Youth Improvement Measure % (&gt;=25%)</v>
      </c>
      <c r="B292" s="82">
        <f>'MH Measure Summary'!S10</f>
        <v>0.56599999999999995</v>
      </c>
    </row>
    <row r="293" spans="1:2" s="75" customFormat="1" x14ac:dyDescent="0.2">
      <c r="A293" s="81" t="str">
        <f t="shared" si="13"/>
        <v>Child and Youth Monthly Service Provision % (&gt;=65%)</v>
      </c>
      <c r="B293" s="114" t="str">
        <f>'MH Measure Summary'!T10</f>
        <v>56.2%-Goal Not Met</v>
      </c>
    </row>
    <row r="294" spans="1:2" s="75" customFormat="1" x14ac:dyDescent="0.2">
      <c r="A294" s="81" t="str">
        <f t="shared" si="13"/>
        <v>Child and Youth School % (&gt;=60%)</v>
      </c>
      <c r="B294" s="82">
        <f>'MH Measure Summary'!U10</f>
        <v>0.66400000000000003</v>
      </c>
    </row>
    <row r="295" spans="1:2" s="75" customFormat="1" x14ac:dyDescent="0.2">
      <c r="A295" s="81" t="str">
        <f t="shared" si="13"/>
        <v>Family and Living Situation % (&gt;=67.5%)</v>
      </c>
      <c r="B295" s="114" t="str">
        <f>'MH Measure Summary'!V10</f>
        <v>44.5%-Goal Not Met</v>
      </c>
    </row>
    <row r="296" spans="1:2" s="75" customFormat="1" x14ac:dyDescent="0.2">
      <c r="A296" s="81" t="str">
        <f t="shared" si="13"/>
        <v>Follow-Up Within 7 Days: Face-to-Face (CARE Based) % (&gt;=75% Annual Measure)</v>
      </c>
      <c r="B296" s="82">
        <f>'MH Measure Summary'!W10</f>
        <v>0.78857142857142859</v>
      </c>
    </row>
    <row r="297" spans="1:2" s="75" customFormat="1" x14ac:dyDescent="0.2">
      <c r="A297" s="81" t="str">
        <f t="shared" ref="A297:A299" si="14">A25</f>
        <v>Long-Term Services and Support Screen Follow-Up (&gt;=70% Annual Measure)</v>
      </c>
      <c r="B297" s="82">
        <f>'MH Measure Summary'!X10</f>
        <v>1</v>
      </c>
    </row>
    <row r="298" spans="1:2" s="75" customFormat="1" x14ac:dyDescent="0.2">
      <c r="A298" s="81" t="str">
        <f t="shared" si="14"/>
        <v>Community Linkage % (&gt;=23% Annual Measure)</v>
      </c>
      <c r="B298" s="114" t="str">
        <f>'MH Measure Summary'!Y10</f>
        <v>19.1%-Goal Not Met</v>
      </c>
    </row>
    <row r="299" spans="1:2" s="75" customFormat="1" x14ac:dyDescent="0.2">
      <c r="A299" s="81" t="str">
        <f t="shared" si="14"/>
        <v>Crisis Follow-Up Within 30 Days % (&gt;=90%)</v>
      </c>
      <c r="B299" s="82">
        <f>'MH Measure Summary'!Z10</f>
        <v>0.98540145985401495</v>
      </c>
    </row>
    <row r="300" spans="1:2" s="75" customFormat="1" x14ac:dyDescent="0.2">
      <c r="A300" s="81" t="s">
        <v>300</v>
      </c>
      <c r="B300" s="82">
        <f>'MH Measure Summary'!AA10</f>
        <v>0.23499999999999999</v>
      </c>
    </row>
    <row r="301" spans="1:2" s="75" customFormat="1" x14ac:dyDescent="0.2">
      <c r="A301" s="81" t="s">
        <v>272</v>
      </c>
      <c r="B301" s="114" t="str">
        <f>'MH Measure Summary'!AB10</f>
        <v>60%-Goal Not Met</v>
      </c>
    </row>
    <row r="302" spans="1:2" s="75" customFormat="1" x14ac:dyDescent="0.2">
      <c r="A302" s="81" t="s">
        <v>296</v>
      </c>
      <c r="B302" s="82">
        <f>'MH Measure Summary'!AC10</f>
        <v>0.88700000000000001</v>
      </c>
    </row>
    <row r="303" spans="1:2" s="75" customFormat="1" x14ac:dyDescent="0.2">
      <c r="A303" s="81" t="s">
        <v>297</v>
      </c>
      <c r="B303" s="82">
        <f>'MH Measure Summary'!AD10</f>
        <v>0.158</v>
      </c>
    </row>
    <row r="304" spans="1:2" s="75" customFormat="1" x14ac:dyDescent="0.2">
      <c r="A304" s="81" t="s">
        <v>301</v>
      </c>
      <c r="B304" s="82">
        <f>'MH Measure Summary'!AE10</f>
        <v>0.17299999999999999</v>
      </c>
    </row>
    <row r="305" spans="1:2" s="75" customFormat="1" x14ac:dyDescent="0.2">
      <c r="A305" s="81" t="s">
        <v>298</v>
      </c>
      <c r="B305" s="82">
        <f>'MH Measure Summary'!AF10</f>
        <v>0.33300000000000002</v>
      </c>
    </row>
    <row r="306" spans="1:2" s="75" customFormat="1" x14ac:dyDescent="0.2">
      <c r="A306" s="81" t="s">
        <v>299</v>
      </c>
      <c r="B306" s="82">
        <f>'MH Measure Summary'!AG10</f>
        <v>0.19600000000000001</v>
      </c>
    </row>
    <row r="307" spans="1:2" s="75" customFormat="1" ht="4.1500000000000004" customHeight="1" x14ac:dyDescent="0.2">
      <c r="A307" s="146"/>
      <c r="B307" s="147"/>
    </row>
    <row r="308" spans="1:2" s="75" customFormat="1" x14ac:dyDescent="0.2">
      <c r="A308" s="80" t="s">
        <v>41</v>
      </c>
      <c r="B308" s="90" t="s">
        <v>48</v>
      </c>
    </row>
    <row r="309" spans="1:2" s="75" customFormat="1" x14ac:dyDescent="0.2">
      <c r="A309" s="81" t="str">
        <f t="shared" ref="A309:A330" si="15">A3</f>
        <v>Service Target Adult % (&gt;=100%)</v>
      </c>
      <c r="B309" s="82">
        <f>'MH Measure Summary'!B11</f>
        <v>1.0145833333333301</v>
      </c>
    </row>
    <row r="310" spans="1:2" s="75" customFormat="1" x14ac:dyDescent="0.2">
      <c r="A310" s="81" t="str">
        <f t="shared" si="15"/>
        <v>Adult Counseling Target % (&gt;= 12%)</v>
      </c>
      <c r="B310" s="82">
        <f>'MH Measure Summary'!C11</f>
        <v>0.76463700234192</v>
      </c>
    </row>
    <row r="311" spans="1:2" s="75" customFormat="1" x14ac:dyDescent="0.2">
      <c r="A311" s="81" t="str">
        <f t="shared" si="15"/>
        <v>ACT Target % (&gt;=54%)</v>
      </c>
      <c r="B311" s="82">
        <f>'MH Measure Summary'!D11</f>
        <v>0.72343522561863205</v>
      </c>
    </row>
    <row r="312" spans="1:2" s="75" customFormat="1" x14ac:dyDescent="0.2">
      <c r="A312" s="81" t="str">
        <f t="shared" si="15"/>
        <v>Child and Youth Service Target % (&gt;=100%)</v>
      </c>
      <c r="B312" s="82">
        <f>'MH Measure Summary'!E11</f>
        <v>1.1470588235294099</v>
      </c>
    </row>
    <row r="313" spans="1:2" s="75" customFormat="1" x14ac:dyDescent="0.2">
      <c r="A313" s="81" t="str">
        <f t="shared" si="15"/>
        <v>Family Partner Supports Services for LOCs 2, 3, 4 and YC % (&gt;=10%)</v>
      </c>
      <c r="B313" s="82">
        <f>'MH Measure Summary'!F11</f>
        <v>0.125937031484258</v>
      </c>
    </row>
    <row r="314" spans="1:2" s="75" customFormat="1" x14ac:dyDescent="0.2">
      <c r="A314" s="81" t="str">
        <f t="shared" si="15"/>
        <v>Community Tenure 2020 % (&gt;=96.8%)</v>
      </c>
      <c r="B314" s="82">
        <f>'MH Measure Summary'!G11</f>
        <v>0.98399999999999999</v>
      </c>
    </row>
    <row r="315" spans="1:2" s="75" customFormat="1" x14ac:dyDescent="0.2">
      <c r="A315" s="81" t="str">
        <f t="shared" si="15"/>
        <v>Adult Improvement % (&gt;=20%)</v>
      </c>
      <c r="B315" s="82">
        <f>'MH Measure Summary'!H11</f>
        <v>0.38559670781893002</v>
      </c>
    </row>
    <row r="316" spans="1:2" s="75" customFormat="1" x14ac:dyDescent="0.2">
      <c r="A316" s="81" t="str">
        <f t="shared" si="15"/>
        <v>Adult Monthly Service Provision % (&gt;=65.6%)</v>
      </c>
      <c r="B316" s="114" t="str">
        <f>'MH Measure Summary'!I11</f>
        <v>52.5%-Goal Not Met</v>
      </c>
    </row>
    <row r="317" spans="1:2" s="75" customFormat="1" x14ac:dyDescent="0.2">
      <c r="A317" s="81" t="str">
        <f t="shared" si="15"/>
        <v>Employment Improvement % (&gt;=39.8%)</v>
      </c>
      <c r="B317" s="82" t="str">
        <f>'MH Measure Summary'!J11</f>
        <v>75.8%</v>
      </c>
    </row>
    <row r="318" spans="1:2" s="75" customFormat="1" x14ac:dyDescent="0.2">
      <c r="A318" s="81" t="str">
        <f t="shared" si="15"/>
        <v>Residential Stability % (&gt;=84%)</v>
      </c>
      <c r="B318" s="82" t="str">
        <f>'MH Measure Summary'!K11</f>
        <v>88.1%</v>
      </c>
    </row>
    <row r="319" spans="1:2" s="75" customFormat="1" x14ac:dyDescent="0.2">
      <c r="A319" s="81" t="str">
        <f t="shared" si="15"/>
        <v>Educational or Volunteering Strengths % (&gt;=26.5%)</v>
      </c>
      <c r="B319" s="82">
        <f>'MH Measure Summary'!L11</f>
        <v>0.40500000000000003</v>
      </c>
    </row>
    <row r="320" spans="1:2" s="75" customFormat="1" x14ac:dyDescent="0.2">
      <c r="A320" s="81" t="str">
        <f t="shared" si="15"/>
        <v>Hospitalization % (&lt;=1.9%)</v>
      </c>
      <c r="B320" s="82">
        <f>'MH Measure Summary'!M11</f>
        <v>2.5729753574696801E-3</v>
      </c>
    </row>
    <row r="321" spans="1:2" s="75" customFormat="1" x14ac:dyDescent="0.2">
      <c r="A321" s="81" t="str">
        <f t="shared" si="15"/>
        <v>Effective Crisis Response % (&gt;=75.1%)</v>
      </c>
      <c r="B321" s="114" t="str">
        <f>'MH Measure Summary'!N11</f>
        <v>72.81%-Goal Not Met</v>
      </c>
    </row>
    <row r="322" spans="1:2" s="75" customFormat="1" x14ac:dyDescent="0.2">
      <c r="A322" s="81" t="str">
        <f t="shared" si="15"/>
        <v>Frequent Admission % (&lt;=0.3%)</v>
      </c>
      <c r="B322" s="82">
        <f>'MH Measure Summary'!O11</f>
        <v>7.7995515257872703E-4</v>
      </c>
    </row>
    <row r="323" spans="1:2" s="75" customFormat="1" x14ac:dyDescent="0.2">
      <c r="A323" s="81" t="str">
        <f t="shared" si="15"/>
        <v>Access to Crisis Response Services % (&gt;=52.2%)</v>
      </c>
      <c r="B323" s="82">
        <f>'MH Measure Summary'!P11</f>
        <v>0.76275862068965505</v>
      </c>
    </row>
    <row r="324" spans="1:2" s="75" customFormat="1" x14ac:dyDescent="0.2">
      <c r="A324" s="81" t="str">
        <f t="shared" si="15"/>
        <v>Jail Diversion % (&lt;=10.46%)</v>
      </c>
      <c r="B324" s="82">
        <f>'MH Measure Summary'!Q11</f>
        <v>4.0613450659962302E-2</v>
      </c>
    </row>
    <row r="325" spans="1:2" s="75" customFormat="1" x14ac:dyDescent="0.2">
      <c r="A325" s="81" t="str">
        <f t="shared" si="15"/>
        <v>Juvenile Justice Avoidance % (&gt;=95%)</v>
      </c>
      <c r="B325" s="82">
        <f>'MH Measure Summary'!R11</f>
        <v>0.97979797979798</v>
      </c>
    </row>
    <row r="326" spans="1:2" s="75" customFormat="1" x14ac:dyDescent="0.2">
      <c r="A326" s="81" t="str">
        <f t="shared" si="15"/>
        <v>Child and Youth Improvement Measure % (&gt;=25%)</v>
      </c>
      <c r="B326" s="82">
        <f>'MH Measure Summary'!S11</f>
        <v>0.41399999999999998</v>
      </c>
    </row>
    <row r="327" spans="1:2" s="75" customFormat="1" x14ac:dyDescent="0.2">
      <c r="A327" s="81" t="str">
        <f t="shared" si="15"/>
        <v>Child and Youth Monthly Service Provision % (&gt;=65%)</v>
      </c>
      <c r="B327" s="82">
        <f>'MH Measure Summary'!T11</f>
        <v>0.74302030456852797</v>
      </c>
    </row>
    <row r="328" spans="1:2" s="75" customFormat="1" x14ac:dyDescent="0.2">
      <c r="A328" s="81" t="str">
        <f t="shared" si="15"/>
        <v>Child and Youth School % (&gt;=60%)</v>
      </c>
      <c r="B328" s="82">
        <f>'MH Measure Summary'!U11</f>
        <v>0.74099999999999999</v>
      </c>
    </row>
    <row r="329" spans="1:2" s="75" customFormat="1" x14ac:dyDescent="0.2">
      <c r="A329" s="81" t="str">
        <f t="shared" si="15"/>
        <v>Family and Living Situation % (&gt;=67.5%)</v>
      </c>
      <c r="B329" s="82">
        <f>'MH Measure Summary'!V11</f>
        <v>0.78800000000000003</v>
      </c>
    </row>
    <row r="330" spans="1:2" s="75" customFormat="1" x14ac:dyDescent="0.2">
      <c r="A330" s="81" t="str">
        <f t="shared" si="15"/>
        <v>Follow-Up Within 7 Days: Face-to-Face (CARE Based) % (&gt;=75% Annual Measure)</v>
      </c>
      <c r="B330" s="82">
        <f>'MH Measure Summary'!W11</f>
        <v>0.91618497109826591</v>
      </c>
    </row>
    <row r="331" spans="1:2" s="75" customFormat="1" x14ac:dyDescent="0.2">
      <c r="A331" s="81" t="str">
        <f t="shared" ref="A331:A333" si="16">A25</f>
        <v>Long-Term Services and Support Screen Follow-Up (&gt;=70% Annual Measure)</v>
      </c>
      <c r="B331" s="82">
        <f>'MH Measure Summary'!X11</f>
        <v>0.86666666666666703</v>
      </c>
    </row>
    <row r="332" spans="1:2" s="75" customFormat="1" x14ac:dyDescent="0.2">
      <c r="A332" s="81" t="str">
        <f t="shared" si="16"/>
        <v>Community Linkage % (&gt;=23% Annual Measure)</v>
      </c>
      <c r="B332" s="114" t="str">
        <f>'MH Measure Summary'!Y11</f>
        <v>15.1%-Goal Not Met</v>
      </c>
    </row>
    <row r="333" spans="1:2" s="75" customFormat="1" x14ac:dyDescent="0.2">
      <c r="A333" s="81" t="str">
        <f t="shared" si="16"/>
        <v>Crisis Follow-Up Within 30 Days % (&gt;=90%)</v>
      </c>
      <c r="B333" s="82">
        <f>'MH Measure Summary'!Z11</f>
        <v>0.97058823529411797</v>
      </c>
    </row>
    <row r="334" spans="1:2" s="75" customFormat="1" x14ac:dyDescent="0.2">
      <c r="A334" s="81" t="s">
        <v>300</v>
      </c>
      <c r="B334" s="82">
        <f>'MH Measure Summary'!AA11</f>
        <v>0.55500000000000005</v>
      </c>
    </row>
    <row r="335" spans="1:2" s="75" customFormat="1" x14ac:dyDescent="0.2">
      <c r="A335" s="81" t="s">
        <v>272</v>
      </c>
      <c r="B335" s="114" t="str">
        <f>'MH Measure Summary'!AB11</f>
        <v>30%-Goal Not Met</v>
      </c>
    </row>
    <row r="336" spans="1:2" s="75" customFormat="1" x14ac:dyDescent="0.2">
      <c r="A336" s="81" t="s">
        <v>296</v>
      </c>
      <c r="B336" s="82">
        <f>'MH Measure Summary'!AC11</f>
        <v>0.877</v>
      </c>
    </row>
    <row r="337" spans="1:2" s="75" customFormat="1" x14ac:dyDescent="0.2">
      <c r="A337" s="81" t="s">
        <v>297</v>
      </c>
      <c r="B337" s="82">
        <f>'MH Measure Summary'!AD11</f>
        <v>7.9000000000000001E-2</v>
      </c>
    </row>
    <row r="338" spans="1:2" s="75" customFormat="1" x14ac:dyDescent="0.2">
      <c r="A338" s="81" t="s">
        <v>301</v>
      </c>
      <c r="B338" s="82">
        <f>'MH Measure Summary'!AE11</f>
        <v>0.308</v>
      </c>
    </row>
    <row r="339" spans="1:2" s="75" customFormat="1" x14ac:dyDescent="0.2">
      <c r="A339" s="81" t="s">
        <v>298</v>
      </c>
      <c r="B339" s="82">
        <f>'MH Measure Summary'!AF11</f>
        <v>0.33300000000000002</v>
      </c>
    </row>
    <row r="340" spans="1:2" s="75" customFormat="1" x14ac:dyDescent="0.2">
      <c r="A340" s="81" t="s">
        <v>299</v>
      </c>
      <c r="B340" s="82">
        <f>'MH Measure Summary'!AG11</f>
        <v>0.17100000000000001</v>
      </c>
    </row>
    <row r="341" spans="1:2" s="75" customFormat="1" ht="4.1500000000000004" customHeight="1" x14ac:dyDescent="0.2">
      <c r="A341" s="150"/>
      <c r="B341" s="151"/>
    </row>
    <row r="342" spans="1:2" s="75" customFormat="1" x14ac:dyDescent="0.2">
      <c r="A342" s="80" t="s">
        <v>41</v>
      </c>
      <c r="B342" s="90" t="s">
        <v>49</v>
      </c>
    </row>
    <row r="343" spans="1:2" s="75" customFormat="1" x14ac:dyDescent="0.2">
      <c r="A343" s="81" t="str">
        <f t="shared" ref="A343:A364" si="17">A3</f>
        <v>Service Target Adult % (&gt;=100%)</v>
      </c>
      <c r="B343" s="82">
        <f>'MH Measure Summary'!B12</f>
        <v>1.27045795795796</v>
      </c>
    </row>
    <row r="344" spans="1:2" s="75" customFormat="1" x14ac:dyDescent="0.2">
      <c r="A344" s="81" t="str">
        <f t="shared" si="17"/>
        <v>Adult Counseling Target % (&gt;= 12%)</v>
      </c>
      <c r="B344" s="82">
        <f>'MH Measure Summary'!C12</f>
        <v>0.26388888888888901</v>
      </c>
    </row>
    <row r="345" spans="1:2" s="75" customFormat="1" x14ac:dyDescent="0.2">
      <c r="A345" s="81" t="str">
        <f t="shared" si="17"/>
        <v>ACT Target % (&gt;=54%)</v>
      </c>
      <c r="B345" s="82">
        <f>'MH Measure Summary'!D12</f>
        <v>0.66666666666666696</v>
      </c>
    </row>
    <row r="346" spans="1:2" s="75" customFormat="1" x14ac:dyDescent="0.2">
      <c r="A346" s="81" t="str">
        <f t="shared" si="17"/>
        <v>Child and Youth Service Target % (&gt;=100%)</v>
      </c>
      <c r="B346" s="82">
        <f>'MH Measure Summary'!E12</f>
        <v>1.13815789473684</v>
      </c>
    </row>
    <row r="347" spans="1:2" s="75" customFormat="1" x14ac:dyDescent="0.2">
      <c r="A347" s="81" t="str">
        <f t="shared" si="17"/>
        <v>Family Partner Supports Services for LOCs 2, 3, 4 and YC % (&gt;=10%)</v>
      </c>
      <c r="B347" s="114" t="str">
        <f>'MH Measure Summary'!F12</f>
        <v>0%-Goal Not Met</v>
      </c>
    </row>
    <row r="348" spans="1:2" s="75" customFormat="1" x14ac:dyDescent="0.2">
      <c r="A348" s="81" t="str">
        <f t="shared" si="17"/>
        <v>Community Tenure 2020 % (&gt;=96.8%)</v>
      </c>
      <c r="B348" s="82">
        <f>'MH Measure Summary'!G12</f>
        <v>0.99199999999999999</v>
      </c>
    </row>
    <row r="349" spans="1:2" s="75" customFormat="1" x14ac:dyDescent="0.2">
      <c r="A349" s="81" t="str">
        <f t="shared" si="17"/>
        <v>Adult Improvement % (&gt;=20%)</v>
      </c>
      <c r="B349" s="82">
        <f>'MH Measure Summary'!H12</f>
        <v>0.58166189111747901</v>
      </c>
    </row>
    <row r="350" spans="1:2" s="75" customFormat="1" x14ac:dyDescent="0.2">
      <c r="A350" s="81" t="str">
        <f t="shared" si="17"/>
        <v>Adult Monthly Service Provision % (&gt;=65.6%)</v>
      </c>
      <c r="B350" s="114" t="str">
        <f>'MH Measure Summary'!I12</f>
        <v>37.1%-Goal Not Met</v>
      </c>
    </row>
    <row r="351" spans="1:2" s="75" customFormat="1" x14ac:dyDescent="0.2">
      <c r="A351" s="81" t="str">
        <f t="shared" si="17"/>
        <v>Employment Improvement % (&gt;=39.8%)</v>
      </c>
      <c r="B351" s="82" t="str">
        <f>'MH Measure Summary'!J12</f>
        <v>96.8%</v>
      </c>
    </row>
    <row r="352" spans="1:2" s="75" customFormat="1" x14ac:dyDescent="0.2">
      <c r="A352" s="81" t="str">
        <f t="shared" si="17"/>
        <v>Residential Stability % (&gt;=84%)</v>
      </c>
      <c r="B352" s="82" t="str">
        <f>'MH Measure Summary'!K12</f>
        <v>87.4%</v>
      </c>
    </row>
    <row r="353" spans="1:2" s="75" customFormat="1" x14ac:dyDescent="0.2">
      <c r="A353" s="81" t="str">
        <f t="shared" si="17"/>
        <v>Educational or Volunteering Strengths % (&gt;=26.5%)</v>
      </c>
      <c r="B353" s="82">
        <f>'MH Measure Summary'!L12</f>
        <v>0.38700000000000001</v>
      </c>
    </row>
    <row r="354" spans="1:2" s="75" customFormat="1" x14ac:dyDescent="0.2">
      <c r="A354" s="81" t="str">
        <f t="shared" si="17"/>
        <v>Hospitalization % (&lt;=1.9%)</v>
      </c>
      <c r="B354" s="82">
        <f>'MH Measure Summary'!M12</f>
        <v>7.7882603564356301E-3</v>
      </c>
    </row>
    <row r="355" spans="1:2" s="75" customFormat="1" x14ac:dyDescent="0.2">
      <c r="A355" s="81" t="str">
        <f t="shared" si="17"/>
        <v>Effective Crisis Response % (&gt;=75.1%)</v>
      </c>
      <c r="B355" s="82">
        <f>'MH Measure Summary'!N12</f>
        <v>0.962878787878788</v>
      </c>
    </row>
    <row r="356" spans="1:2" s="75" customFormat="1" x14ac:dyDescent="0.2">
      <c r="A356" s="81" t="str">
        <f t="shared" si="17"/>
        <v>Frequent Admission % (&lt;=0.3%)</v>
      </c>
      <c r="B356" s="82">
        <f>'MH Measure Summary'!O12</f>
        <v>1.2071463061322999E-4</v>
      </c>
    </row>
    <row r="357" spans="1:2" s="75" customFormat="1" x14ac:dyDescent="0.2">
      <c r="A357" s="81" t="str">
        <f t="shared" si="17"/>
        <v>Access to Crisis Response Services % (&gt;=52.2%)</v>
      </c>
      <c r="B357" s="114" t="str">
        <f>'MH Measure Summary'!P12</f>
        <v>20.5%-Goal Not Met</v>
      </c>
    </row>
    <row r="358" spans="1:2" s="75" customFormat="1" x14ac:dyDescent="0.2">
      <c r="A358" s="81" t="str">
        <f t="shared" si="17"/>
        <v>Jail Diversion % (&lt;=10.46%)</v>
      </c>
      <c r="B358" s="114" t="str">
        <f>'MH Measure Summary'!Q12</f>
        <v>12.64%-Goal Not Met</v>
      </c>
    </row>
    <row r="359" spans="1:2" s="75" customFormat="1" x14ac:dyDescent="0.2">
      <c r="A359" s="81" t="str">
        <f t="shared" si="17"/>
        <v>Juvenile Justice Avoidance % (&gt;=95%)</v>
      </c>
      <c r="B359" s="82">
        <f>'MH Measure Summary'!R12</f>
        <v>0.99644128113879005</v>
      </c>
    </row>
    <row r="360" spans="1:2" s="75" customFormat="1" x14ac:dyDescent="0.2">
      <c r="A360" s="81" t="str">
        <f t="shared" si="17"/>
        <v>Child and Youth Improvement Measure % (&gt;=25%)</v>
      </c>
      <c r="B360" s="82">
        <f>'MH Measure Summary'!S12</f>
        <v>0.60499999999999998</v>
      </c>
    </row>
    <row r="361" spans="1:2" s="75" customFormat="1" x14ac:dyDescent="0.2">
      <c r="A361" s="81" t="str">
        <f t="shared" si="17"/>
        <v>Child and Youth Monthly Service Provision % (&gt;=65%)</v>
      </c>
      <c r="B361" s="82">
        <f>'MH Measure Summary'!T12</f>
        <v>0.74363992172211402</v>
      </c>
    </row>
    <row r="362" spans="1:2" s="75" customFormat="1" x14ac:dyDescent="0.2">
      <c r="A362" s="81" t="str">
        <f t="shared" si="17"/>
        <v>Child and Youth School % (&gt;=60%)</v>
      </c>
      <c r="B362" s="82">
        <f>'MH Measure Summary'!U12</f>
        <v>0.77700000000000002</v>
      </c>
    </row>
    <row r="363" spans="1:2" s="75" customFormat="1" x14ac:dyDescent="0.2">
      <c r="A363" s="81" t="str">
        <f t="shared" si="17"/>
        <v>Family and Living Situation % (&gt;=67.5%)</v>
      </c>
      <c r="B363" s="82">
        <f>'MH Measure Summary'!V12</f>
        <v>0.83299999999999996</v>
      </c>
    </row>
    <row r="364" spans="1:2" s="75" customFormat="1" x14ac:dyDescent="0.2">
      <c r="A364" s="81" t="str">
        <f t="shared" si="17"/>
        <v>Follow-Up Within 7 Days: Face-to-Face (CARE Based) % (&gt;=75% Annual Measure)</v>
      </c>
      <c r="B364" s="114" t="str">
        <f>'MH Measure Summary'!W12</f>
        <v>43.48%-Goal Not Met</v>
      </c>
    </row>
    <row r="365" spans="1:2" s="75" customFormat="1" x14ac:dyDescent="0.2">
      <c r="A365" s="81" t="str">
        <f t="shared" ref="A365:A367" si="18">A25</f>
        <v>Long-Term Services and Support Screen Follow-Up (&gt;=70% Annual Measure)</v>
      </c>
      <c r="B365" s="114" t="str">
        <f>'MH Measure Summary'!X12</f>
        <v>0%-Goal Not Met</v>
      </c>
    </row>
    <row r="366" spans="1:2" s="75" customFormat="1" x14ac:dyDescent="0.2">
      <c r="A366" s="81" t="str">
        <f t="shared" si="18"/>
        <v>Community Linkage % (&gt;=23% Annual Measure)</v>
      </c>
      <c r="B366" s="114" t="str">
        <f>'MH Measure Summary'!Y12</f>
        <v>8.7%-Goal Not Met</v>
      </c>
    </row>
    <row r="367" spans="1:2" s="75" customFormat="1" x14ac:dyDescent="0.2">
      <c r="A367" s="81" t="str">
        <f t="shared" si="18"/>
        <v>Crisis Follow-Up Within 30 Days % (&gt;=90%)</v>
      </c>
      <c r="B367" s="82"/>
    </row>
    <row r="368" spans="1:2" s="75" customFormat="1" x14ac:dyDescent="0.2">
      <c r="A368" s="81" t="s">
        <v>300</v>
      </c>
      <c r="B368" s="82">
        <f>'MH Measure Summary'!AA12</f>
        <v>0</v>
      </c>
    </row>
    <row r="369" spans="1:2" s="75" customFormat="1" x14ac:dyDescent="0.2">
      <c r="A369" s="81" t="s">
        <v>272</v>
      </c>
      <c r="B369" s="114" t="str">
        <f>'MH Measure Summary'!AB12</f>
        <v>43%-Goal Not Met</v>
      </c>
    </row>
    <row r="370" spans="1:2" s="75" customFormat="1" x14ac:dyDescent="0.2">
      <c r="A370" s="81" t="s">
        <v>296</v>
      </c>
      <c r="B370" s="82">
        <f>'MH Measure Summary'!AC12</f>
        <v>0.66600000000000004</v>
      </c>
    </row>
    <row r="371" spans="1:2" s="75" customFormat="1" x14ac:dyDescent="0.2">
      <c r="A371" s="81" t="s">
        <v>297</v>
      </c>
      <c r="B371" s="82">
        <f>'MH Measure Summary'!AD12</f>
        <v>0.26</v>
      </c>
    </row>
    <row r="372" spans="1:2" s="75" customFormat="1" x14ac:dyDescent="0.2">
      <c r="A372" s="81" t="s">
        <v>301</v>
      </c>
      <c r="B372" s="82">
        <f>'MH Measure Summary'!AE12</f>
        <v>0.16600000000000001</v>
      </c>
    </row>
    <row r="373" spans="1:2" s="75" customFormat="1" x14ac:dyDescent="0.2">
      <c r="A373" s="81" t="s">
        <v>298</v>
      </c>
      <c r="B373" s="82">
        <f>'MH Measure Summary'!AF12</f>
        <v>0.16600000000000001</v>
      </c>
    </row>
    <row r="374" spans="1:2" s="75" customFormat="1" x14ac:dyDescent="0.2">
      <c r="A374" s="81" t="s">
        <v>299</v>
      </c>
      <c r="B374" s="82">
        <f>'MH Measure Summary'!AG12</f>
        <v>0.222</v>
      </c>
    </row>
    <row r="375" spans="1:2" s="75" customFormat="1" ht="4.1500000000000004" customHeight="1" x14ac:dyDescent="0.2">
      <c r="A375" s="146"/>
      <c r="B375" s="147"/>
    </row>
    <row r="376" spans="1:2" s="75" customFormat="1" x14ac:dyDescent="0.2">
      <c r="A376" s="80" t="s">
        <v>41</v>
      </c>
      <c r="B376" s="90" t="s">
        <v>50</v>
      </c>
    </row>
    <row r="377" spans="1:2" s="75" customFormat="1" x14ac:dyDescent="0.2">
      <c r="A377" s="81" t="str">
        <f t="shared" ref="A377:A398" si="19">A3</f>
        <v>Service Target Adult % (&gt;=100%)</v>
      </c>
      <c r="B377" s="82">
        <f>'MH Measure Summary'!B13</f>
        <v>1.0372639101582399</v>
      </c>
    </row>
    <row r="378" spans="1:2" s="75" customFormat="1" x14ac:dyDescent="0.2">
      <c r="A378" s="81" t="str">
        <f t="shared" si="19"/>
        <v>Adult Counseling Target % (&gt;= 12%)</v>
      </c>
      <c r="B378" s="82">
        <f>'MH Measure Summary'!C13</f>
        <v>0.14845938375350101</v>
      </c>
    </row>
    <row r="379" spans="1:2" s="75" customFormat="1" x14ac:dyDescent="0.2">
      <c r="A379" s="81" t="str">
        <f t="shared" si="19"/>
        <v>ACT Target % (&gt;=54%)</v>
      </c>
      <c r="B379" s="82">
        <f>'MH Measure Summary'!D13</f>
        <v>0.86192214111922105</v>
      </c>
    </row>
    <row r="380" spans="1:2" s="75" customFormat="1" x14ac:dyDescent="0.2">
      <c r="A380" s="81" t="str">
        <f t="shared" si="19"/>
        <v>Child and Youth Service Target % (&gt;=100%)</v>
      </c>
      <c r="B380" s="114" t="str">
        <f>'MH Measure Summary'!E13</f>
        <v>83%-Goal Not Met</v>
      </c>
    </row>
    <row r="381" spans="1:2" s="75" customFormat="1" x14ac:dyDescent="0.2">
      <c r="A381" s="81" t="str">
        <f t="shared" si="19"/>
        <v>Family Partner Supports Services for LOCs 2, 3, 4 and YC % (&gt;=10%)</v>
      </c>
      <c r="B381" s="82">
        <f>'MH Measure Summary'!F13</f>
        <v>0.1</v>
      </c>
    </row>
    <row r="382" spans="1:2" s="75" customFormat="1" x14ac:dyDescent="0.2">
      <c r="A382" s="81" t="str">
        <f t="shared" si="19"/>
        <v>Community Tenure 2020 % (&gt;=96.8%)</v>
      </c>
      <c r="B382" s="82">
        <f>'MH Measure Summary'!G13</f>
        <v>0.98299999999999998</v>
      </c>
    </row>
    <row r="383" spans="1:2" s="75" customFormat="1" x14ac:dyDescent="0.2">
      <c r="A383" s="81" t="str">
        <f t="shared" si="19"/>
        <v>Adult Improvement % (&gt;=20%)</v>
      </c>
      <c r="B383" s="82">
        <f>'MH Measure Summary'!H13</f>
        <v>0.473103997874884</v>
      </c>
    </row>
    <row r="384" spans="1:2" s="75" customFormat="1" x14ac:dyDescent="0.2">
      <c r="A384" s="81" t="str">
        <f t="shared" si="19"/>
        <v>Adult Monthly Service Provision % (&gt;=65.6%)</v>
      </c>
      <c r="B384" s="114" t="str">
        <f>'MH Measure Summary'!I13</f>
        <v>64.4%-Goal Not Met</v>
      </c>
    </row>
    <row r="385" spans="1:2" s="75" customFormat="1" x14ac:dyDescent="0.2">
      <c r="A385" s="81" t="str">
        <f t="shared" si="19"/>
        <v>Employment Improvement % (&gt;=39.8%)</v>
      </c>
      <c r="B385" s="82" t="str">
        <f>'MH Measure Summary'!J13</f>
        <v>35.9%</v>
      </c>
    </row>
    <row r="386" spans="1:2" s="75" customFormat="1" x14ac:dyDescent="0.2">
      <c r="A386" s="81" t="str">
        <f t="shared" si="19"/>
        <v>Residential Stability % (&gt;=84%)</v>
      </c>
      <c r="B386" s="82" t="str">
        <f>'MH Measure Summary'!K13</f>
        <v>86.6%</v>
      </c>
    </row>
    <row r="387" spans="1:2" s="75" customFormat="1" x14ac:dyDescent="0.2">
      <c r="A387" s="81" t="str">
        <f t="shared" si="19"/>
        <v>Educational or Volunteering Strengths % (&gt;=26.5%)</v>
      </c>
      <c r="B387" s="82">
        <f>'MH Measure Summary'!L13</f>
        <v>0.38800000000000001</v>
      </c>
    </row>
    <row r="388" spans="1:2" s="75" customFormat="1" x14ac:dyDescent="0.2">
      <c r="A388" s="81" t="str">
        <f t="shared" si="19"/>
        <v>Hospitalization % (&lt;=1.9%)</v>
      </c>
      <c r="B388" s="82">
        <f>'MH Measure Summary'!M13</f>
        <v>5.7928115183932304E-3</v>
      </c>
    </row>
    <row r="389" spans="1:2" s="75" customFormat="1" x14ac:dyDescent="0.2">
      <c r="A389" s="81" t="str">
        <f t="shared" si="19"/>
        <v>Effective Crisis Response % (&gt;=75.1%)</v>
      </c>
      <c r="B389" s="82">
        <f>'MH Measure Summary'!N13</f>
        <v>0.85348106499090504</v>
      </c>
    </row>
    <row r="390" spans="1:2" s="75" customFormat="1" x14ac:dyDescent="0.2">
      <c r="A390" s="81" t="str">
        <f t="shared" si="19"/>
        <v>Frequent Admission % (&lt;=0.3%)</v>
      </c>
      <c r="B390" s="82">
        <f>'MH Measure Summary'!O13</f>
        <v>2.0910913778287E-3</v>
      </c>
    </row>
    <row r="391" spans="1:2" s="75" customFormat="1" x14ac:dyDescent="0.2">
      <c r="A391" s="81" t="str">
        <f t="shared" si="19"/>
        <v>Access to Crisis Response Services % (&gt;=52.2%)</v>
      </c>
      <c r="B391" s="82">
        <f>'MH Measure Summary'!P13</f>
        <v>0.54329123192385098</v>
      </c>
    </row>
    <row r="392" spans="1:2" s="75" customFormat="1" x14ac:dyDescent="0.2">
      <c r="A392" s="81" t="str">
        <f t="shared" si="19"/>
        <v>Jail Diversion % (&lt;=10.46%)</v>
      </c>
      <c r="B392" s="82">
        <f>'MH Measure Summary'!Q13</f>
        <v>8.4377406931964105E-2</v>
      </c>
    </row>
    <row r="393" spans="1:2" s="75" customFormat="1" x14ac:dyDescent="0.2">
      <c r="A393" s="81" t="str">
        <f t="shared" si="19"/>
        <v>Juvenile Justice Avoidance % (&gt;=95%)</v>
      </c>
      <c r="B393" s="82">
        <f>'MH Measure Summary'!R13</f>
        <v>0.99868282402528996</v>
      </c>
    </row>
    <row r="394" spans="1:2" s="75" customFormat="1" x14ac:dyDescent="0.2">
      <c r="A394" s="81" t="str">
        <f t="shared" si="19"/>
        <v>Child and Youth Improvement Measure % (&gt;=25%)</v>
      </c>
      <c r="B394" s="82">
        <f>'MH Measure Summary'!S13</f>
        <v>0.48</v>
      </c>
    </row>
    <row r="395" spans="1:2" s="75" customFormat="1" x14ac:dyDescent="0.2">
      <c r="A395" s="81" t="str">
        <f t="shared" si="19"/>
        <v>Child and Youth Monthly Service Provision % (&gt;=65%)</v>
      </c>
      <c r="B395" s="82">
        <f>'MH Measure Summary'!T13</f>
        <v>0.75083037452754597</v>
      </c>
    </row>
    <row r="396" spans="1:2" s="75" customFormat="1" x14ac:dyDescent="0.2">
      <c r="A396" s="81" t="str">
        <f t="shared" si="19"/>
        <v>Child and Youth School % (&gt;=60%)</v>
      </c>
      <c r="B396" s="82">
        <f>'MH Measure Summary'!U13</f>
        <v>0.71799999999999997</v>
      </c>
    </row>
    <row r="397" spans="1:2" s="75" customFormat="1" x14ac:dyDescent="0.2">
      <c r="A397" s="81" t="str">
        <f t="shared" si="19"/>
        <v>Family and Living Situation % (&gt;=67.5%)</v>
      </c>
      <c r="B397" s="82">
        <f>'MH Measure Summary'!V13</f>
        <v>0.79800000000000004</v>
      </c>
    </row>
    <row r="398" spans="1:2" s="75" customFormat="1" x14ac:dyDescent="0.2">
      <c r="A398" s="81" t="str">
        <f t="shared" si="19"/>
        <v>Follow-Up Within 7 Days: Face-to-Face (CARE Based) % (&gt;=75% Annual Measure)</v>
      </c>
      <c r="B398" s="114" t="str">
        <f>'MH Measure Summary'!W13</f>
        <v>33.24%-Goal Not Met</v>
      </c>
    </row>
    <row r="399" spans="1:2" s="75" customFormat="1" x14ac:dyDescent="0.2">
      <c r="A399" s="81" t="str">
        <f t="shared" ref="A399:A401" si="20">A25</f>
        <v>Long-Term Services and Support Screen Follow-Up (&gt;=70% Annual Measure)</v>
      </c>
      <c r="B399" s="114" t="str">
        <f>'MH Measure Summary'!X13</f>
        <v>46%-Goal Not Met</v>
      </c>
    </row>
    <row r="400" spans="1:2" s="75" customFormat="1" x14ac:dyDescent="0.2">
      <c r="A400" s="81" t="str">
        <f t="shared" si="20"/>
        <v>Community Linkage % (&gt;=23% Annual Measure)</v>
      </c>
      <c r="B400" s="82">
        <f>'MH Measure Summary'!Y13</f>
        <v>0.28906609415733803</v>
      </c>
    </row>
    <row r="401" spans="1:2" s="75" customFormat="1" x14ac:dyDescent="0.2">
      <c r="A401" s="81" t="str">
        <f t="shared" si="20"/>
        <v>Crisis Follow-Up Within 30 Days % (&gt;=90%)</v>
      </c>
      <c r="B401" s="82">
        <f>'MH Measure Summary'!Z13</f>
        <v>1</v>
      </c>
    </row>
    <row r="402" spans="1:2" s="75" customFormat="1" x14ac:dyDescent="0.2">
      <c r="A402" s="81" t="s">
        <v>300</v>
      </c>
      <c r="B402" s="82">
        <f>'MH Measure Summary'!AA13</f>
        <v>0.27900000000000003</v>
      </c>
    </row>
    <row r="403" spans="1:2" s="75" customFormat="1" x14ac:dyDescent="0.2">
      <c r="A403" s="81" t="s">
        <v>272</v>
      </c>
      <c r="B403" s="114" t="str">
        <f>'MH Measure Summary'!AB13</f>
        <v>43%-Goal Not Met</v>
      </c>
    </row>
    <row r="404" spans="1:2" s="75" customFormat="1" x14ac:dyDescent="0.2">
      <c r="A404" s="81" t="s">
        <v>296</v>
      </c>
      <c r="B404" s="82">
        <f>'MH Measure Summary'!AC13</f>
        <v>0.88600000000000001</v>
      </c>
    </row>
    <row r="405" spans="1:2" s="75" customFormat="1" x14ac:dyDescent="0.2">
      <c r="A405" s="81" t="s">
        <v>297</v>
      </c>
      <c r="B405" s="82">
        <f>'MH Measure Summary'!AD13</f>
        <v>0.218</v>
      </c>
    </row>
    <row r="406" spans="1:2" s="75" customFormat="1" x14ac:dyDescent="0.2">
      <c r="A406" s="81" t="s">
        <v>301</v>
      </c>
      <c r="B406" s="82">
        <f>'MH Measure Summary'!AE13</f>
        <v>9.1999999999999998E-2</v>
      </c>
    </row>
    <row r="407" spans="1:2" s="75" customFormat="1" x14ac:dyDescent="0.2">
      <c r="A407" s="81" t="s">
        <v>298</v>
      </c>
      <c r="B407" s="82">
        <f>'MH Measure Summary'!AF13</f>
        <v>0.23499999999999999</v>
      </c>
    </row>
    <row r="408" spans="1:2" s="75" customFormat="1" x14ac:dyDescent="0.2">
      <c r="A408" s="81" t="s">
        <v>299</v>
      </c>
      <c r="B408" s="82">
        <f>'MH Measure Summary'!AG13</f>
        <v>0.14000000000000001</v>
      </c>
    </row>
    <row r="409" spans="1:2" s="75" customFormat="1" ht="4.1500000000000004" customHeight="1" x14ac:dyDescent="0.2">
      <c r="A409" s="148"/>
      <c r="B409" s="149"/>
    </row>
    <row r="410" spans="1:2" s="75" customFormat="1" x14ac:dyDescent="0.2">
      <c r="A410" s="80" t="s">
        <v>41</v>
      </c>
      <c r="B410" s="90" t="s">
        <v>51</v>
      </c>
    </row>
    <row r="411" spans="1:2" s="75" customFormat="1" x14ac:dyDescent="0.2">
      <c r="A411" s="81" t="str">
        <f t="shared" ref="A411:A432" si="21">A3</f>
        <v>Service Target Adult % (&gt;=100%)</v>
      </c>
      <c r="B411" s="82">
        <f>'MH Measure Summary'!B14</f>
        <v>1.0860273640876601</v>
      </c>
    </row>
    <row r="412" spans="1:2" s="75" customFormat="1" x14ac:dyDescent="0.2">
      <c r="A412" s="81" t="str">
        <f t="shared" si="21"/>
        <v>Adult Counseling Target % (&gt;= 12%)</v>
      </c>
      <c r="B412" s="82">
        <f>'MH Measure Summary'!C14</f>
        <v>0.34650455927051699</v>
      </c>
    </row>
    <row r="413" spans="1:2" s="75" customFormat="1" x14ac:dyDescent="0.2">
      <c r="A413" s="81" t="str">
        <f t="shared" si="21"/>
        <v>ACT Target % (&gt;=54%)</v>
      </c>
      <c r="B413" s="82">
        <f>'MH Measure Summary'!D14</f>
        <v>0.83588957055214697</v>
      </c>
    </row>
    <row r="414" spans="1:2" s="75" customFormat="1" x14ac:dyDescent="0.2">
      <c r="A414" s="81" t="str">
        <f t="shared" si="21"/>
        <v>Child and Youth Service Target % (&gt;=100%)</v>
      </c>
      <c r="B414" s="82">
        <f>'MH Measure Summary'!E14</f>
        <v>1.2431372549019599</v>
      </c>
    </row>
    <row r="415" spans="1:2" s="75" customFormat="1" x14ac:dyDescent="0.2">
      <c r="A415" s="81" t="str">
        <f t="shared" si="21"/>
        <v>Family Partner Supports Services for LOCs 2, 3, 4 and YC % (&gt;=10%)</v>
      </c>
      <c r="B415" s="82">
        <f>'MH Measure Summary'!F14</f>
        <v>0.108730476571886</v>
      </c>
    </row>
    <row r="416" spans="1:2" s="75" customFormat="1" x14ac:dyDescent="0.2">
      <c r="A416" s="81" t="str">
        <f t="shared" si="21"/>
        <v>Community Tenure 2020 % (&gt;=96.8%)</v>
      </c>
      <c r="B416" s="82">
        <f>'MH Measure Summary'!G14</f>
        <v>0.98199999999999998</v>
      </c>
    </row>
    <row r="417" spans="1:2" s="75" customFormat="1" x14ac:dyDescent="0.2">
      <c r="A417" s="81" t="str">
        <f t="shared" si="21"/>
        <v>Adult Improvement % (&gt;=20%)</v>
      </c>
      <c r="B417" s="82">
        <f>'MH Measure Summary'!H14</f>
        <v>0.46655304644226703</v>
      </c>
    </row>
    <row r="418" spans="1:2" s="75" customFormat="1" x14ac:dyDescent="0.2">
      <c r="A418" s="81" t="str">
        <f t="shared" si="21"/>
        <v>Adult Monthly Service Provision % (&gt;=65.6%)</v>
      </c>
      <c r="B418" s="82">
        <f>'MH Measure Summary'!I14</f>
        <v>0.723830734966593</v>
      </c>
    </row>
    <row r="419" spans="1:2" s="75" customFormat="1" x14ac:dyDescent="0.2">
      <c r="A419" s="81" t="str">
        <f t="shared" si="21"/>
        <v>Employment Improvement % (&gt;=39.8%)</v>
      </c>
      <c r="B419" s="82" t="str">
        <f>'MH Measure Summary'!J14</f>
        <v>39.2%</v>
      </c>
    </row>
    <row r="420" spans="1:2" s="75" customFormat="1" x14ac:dyDescent="0.2">
      <c r="A420" s="81" t="str">
        <f t="shared" si="21"/>
        <v>Residential Stability % (&gt;=84%)</v>
      </c>
      <c r="B420" s="82" t="str">
        <f>'MH Measure Summary'!K14</f>
        <v>85.5%</v>
      </c>
    </row>
    <row r="421" spans="1:2" s="75" customFormat="1" x14ac:dyDescent="0.2">
      <c r="A421" s="81" t="str">
        <f t="shared" si="21"/>
        <v>Educational or Volunteering Strengths % (&gt;=26.5%)</v>
      </c>
      <c r="B421" s="82">
        <f>'MH Measure Summary'!L14</f>
        <v>0.32700000000000001</v>
      </c>
    </row>
    <row r="422" spans="1:2" s="75" customFormat="1" x14ac:dyDescent="0.2">
      <c r="A422" s="81" t="str">
        <f t="shared" si="21"/>
        <v>Hospitalization % (&lt;=1.9%)</v>
      </c>
      <c r="B422" s="82">
        <f>'MH Measure Summary'!M14</f>
        <v>1.0415019824318099E-2</v>
      </c>
    </row>
    <row r="423" spans="1:2" s="75" customFormat="1" x14ac:dyDescent="0.2">
      <c r="A423" s="81" t="str">
        <f t="shared" si="21"/>
        <v>Effective Crisis Response % (&gt;=75.1%)</v>
      </c>
      <c r="B423" s="82">
        <f>'MH Measure Summary'!N14</f>
        <v>0.83177570093457898</v>
      </c>
    </row>
    <row r="424" spans="1:2" s="75" customFormat="1" x14ac:dyDescent="0.2">
      <c r="A424" s="81" t="str">
        <f t="shared" si="21"/>
        <v>Frequent Admission % (&lt;=0.3%)</v>
      </c>
      <c r="B424" s="82">
        <f>'MH Measure Summary'!O14</f>
        <v>1.8347160178685401E-3</v>
      </c>
    </row>
    <row r="425" spans="1:2" s="75" customFormat="1" x14ac:dyDescent="0.2">
      <c r="A425" s="81" t="str">
        <f t="shared" si="21"/>
        <v>Access to Crisis Response Services % (&gt;=52.2%)</v>
      </c>
      <c r="B425" s="82">
        <f>'MH Measure Summary'!P14</f>
        <v>0.85780765253360902</v>
      </c>
    </row>
    <row r="426" spans="1:2" s="75" customFormat="1" x14ac:dyDescent="0.2">
      <c r="A426" s="81" t="str">
        <f t="shared" si="21"/>
        <v>Jail Diversion % (&lt;=10.46%)</v>
      </c>
      <c r="B426" s="114" t="str">
        <f>'MH Measure Summary'!Q14</f>
        <v>12.43%-Goal Not Met</v>
      </c>
    </row>
    <row r="427" spans="1:2" s="75" customFormat="1" x14ac:dyDescent="0.2">
      <c r="A427" s="81" t="str">
        <f t="shared" si="21"/>
        <v>Juvenile Justice Avoidance % (&gt;=95%)</v>
      </c>
      <c r="B427" s="82">
        <f>'MH Measure Summary'!R14</f>
        <v>0.99845201238390102</v>
      </c>
    </row>
    <row r="428" spans="1:2" s="75" customFormat="1" x14ac:dyDescent="0.2">
      <c r="A428" s="81" t="str">
        <f t="shared" si="21"/>
        <v>Child and Youth Improvement Measure % (&gt;=25%)</v>
      </c>
      <c r="B428" s="82">
        <f>'MH Measure Summary'!S14</f>
        <v>0.55100000000000005</v>
      </c>
    </row>
    <row r="429" spans="1:2" s="75" customFormat="1" x14ac:dyDescent="0.2">
      <c r="A429" s="81" t="str">
        <f t="shared" si="21"/>
        <v>Child and Youth Monthly Service Provision % (&gt;=65%)</v>
      </c>
      <c r="B429" s="82">
        <f>'MH Measure Summary'!T14</f>
        <v>0.78493905493404603</v>
      </c>
    </row>
    <row r="430" spans="1:2" s="75" customFormat="1" x14ac:dyDescent="0.2">
      <c r="A430" s="81" t="str">
        <f t="shared" si="21"/>
        <v>Child and Youth School % (&gt;=60%)</v>
      </c>
      <c r="B430" s="114" t="str">
        <f>'MH Measure Summary'!U14</f>
        <v>59.2%-Goal Not Met</v>
      </c>
    </row>
    <row r="431" spans="1:2" s="75" customFormat="1" x14ac:dyDescent="0.2">
      <c r="A431" s="81" t="str">
        <f t="shared" si="21"/>
        <v>Family and Living Situation % (&gt;=67.5%)</v>
      </c>
      <c r="B431" s="82">
        <f>'MH Measure Summary'!V14</f>
        <v>0.69699999999999995</v>
      </c>
    </row>
    <row r="432" spans="1:2" s="75" customFormat="1" x14ac:dyDescent="0.2">
      <c r="A432" s="81" t="str">
        <f t="shared" si="21"/>
        <v>Follow-Up Within 7 Days: Face-to-Face (CARE Based) % (&gt;=75% Annual Measure)</v>
      </c>
      <c r="B432" s="82">
        <f>'MH Measure Summary'!W14</f>
        <v>0.98376623376623373</v>
      </c>
    </row>
    <row r="433" spans="1:2" s="75" customFormat="1" x14ac:dyDescent="0.2">
      <c r="A433" s="81" t="str">
        <f t="shared" ref="A433:A435" si="22">A25</f>
        <v>Long-Term Services and Support Screen Follow-Up (&gt;=70% Annual Measure)</v>
      </c>
      <c r="B433" s="82">
        <f>'MH Measure Summary'!X14</f>
        <v>1</v>
      </c>
    </row>
    <row r="434" spans="1:2" s="75" customFormat="1" x14ac:dyDescent="0.2">
      <c r="A434" s="81" t="str">
        <f t="shared" si="22"/>
        <v>Community Linkage % (&gt;=23% Annual Measure)</v>
      </c>
      <c r="B434" s="114" t="str">
        <f>'MH Measure Summary'!Y14</f>
        <v>21.2%-Goal Not Met</v>
      </c>
    </row>
    <row r="435" spans="1:2" s="75" customFormat="1" x14ac:dyDescent="0.2">
      <c r="A435" s="81" t="str">
        <f t="shared" si="22"/>
        <v>Crisis Follow-Up Within 30 Days % (&gt;=90%)</v>
      </c>
      <c r="B435" s="82">
        <f>'MH Measure Summary'!Z14</f>
        <v>1</v>
      </c>
    </row>
    <row r="436" spans="1:2" s="75" customFormat="1" x14ac:dyDescent="0.2">
      <c r="A436" s="81" t="s">
        <v>300</v>
      </c>
      <c r="B436" s="82">
        <f>'MH Measure Summary'!AA14</f>
        <v>0.22500000000000001</v>
      </c>
    </row>
    <row r="437" spans="1:2" s="75" customFormat="1" x14ac:dyDescent="0.2">
      <c r="A437" s="81" t="s">
        <v>272</v>
      </c>
      <c r="B437" s="82">
        <f>'MH Measure Summary'!AB14</f>
        <v>0.90500000000000003</v>
      </c>
    </row>
    <row r="438" spans="1:2" s="75" customFormat="1" x14ac:dyDescent="0.2">
      <c r="A438" s="81" t="s">
        <v>296</v>
      </c>
      <c r="B438" s="82">
        <f>'MH Measure Summary'!AC14</f>
        <v>0.82799999999999996</v>
      </c>
    </row>
    <row r="439" spans="1:2" s="75" customFormat="1" x14ac:dyDescent="0.2">
      <c r="A439" s="81" t="s">
        <v>297</v>
      </c>
      <c r="B439" s="82">
        <f>'MH Measure Summary'!AD14</f>
        <v>3.9E-2</v>
      </c>
    </row>
    <row r="440" spans="1:2" s="75" customFormat="1" x14ac:dyDescent="0.2">
      <c r="A440" s="81" t="s">
        <v>301</v>
      </c>
      <c r="B440" s="82">
        <f>'MH Measure Summary'!AE14</f>
        <v>0.113</v>
      </c>
    </row>
    <row r="441" spans="1:2" s="75" customFormat="1" x14ac:dyDescent="0.2">
      <c r="A441" s="81" t="s">
        <v>298</v>
      </c>
      <c r="B441" s="82">
        <f>'MH Measure Summary'!AF14</f>
        <v>0</v>
      </c>
    </row>
    <row r="442" spans="1:2" s="75" customFormat="1" x14ac:dyDescent="0.2">
      <c r="A442" s="81" t="s">
        <v>299</v>
      </c>
      <c r="B442" s="82">
        <f>'MH Measure Summary'!AG14</f>
        <v>0.32</v>
      </c>
    </row>
    <row r="443" spans="1:2" s="75" customFormat="1" ht="4.1500000000000004" customHeight="1" x14ac:dyDescent="0.2">
      <c r="A443" s="146"/>
      <c r="B443" s="147"/>
    </row>
    <row r="444" spans="1:2" s="75" customFormat="1" x14ac:dyDescent="0.2">
      <c r="A444" s="80" t="s">
        <v>41</v>
      </c>
      <c r="B444" s="90" t="s">
        <v>52</v>
      </c>
    </row>
    <row r="445" spans="1:2" s="75" customFormat="1" x14ac:dyDescent="0.2">
      <c r="A445" s="81" t="str">
        <f t="shared" ref="A445:A466" si="23">A3</f>
        <v>Service Target Adult % (&gt;=100%)</v>
      </c>
      <c r="B445" s="82">
        <f>'MH Measure Summary'!B15</f>
        <v>1.3222025216706099</v>
      </c>
    </row>
    <row r="446" spans="1:2" s="75" customFormat="1" x14ac:dyDescent="0.2">
      <c r="A446" s="81" t="str">
        <f t="shared" si="23"/>
        <v>Adult Counseling Target % (&gt;= 12%)</v>
      </c>
      <c r="B446" s="82">
        <f>'MH Measure Summary'!C15</f>
        <v>0.22896133434419999</v>
      </c>
    </row>
    <row r="447" spans="1:2" s="75" customFormat="1" x14ac:dyDescent="0.2">
      <c r="A447" s="81" t="str">
        <f t="shared" si="23"/>
        <v>ACT Target % (&gt;=54%)</v>
      </c>
      <c r="B447" s="82">
        <f>'MH Measure Summary'!D15</f>
        <v>0.78863636363636402</v>
      </c>
    </row>
    <row r="448" spans="1:2" s="75" customFormat="1" x14ac:dyDescent="0.2">
      <c r="A448" s="81" t="str">
        <f t="shared" si="23"/>
        <v>Child and Youth Service Target % (&gt;=100%)</v>
      </c>
      <c r="B448" s="82">
        <f>'MH Measure Summary'!E15</f>
        <v>1.2482690405539101</v>
      </c>
    </row>
    <row r="449" spans="1:2" s="75" customFormat="1" x14ac:dyDescent="0.2">
      <c r="A449" s="81" t="str">
        <f t="shared" si="23"/>
        <v>Family Partner Supports Services for LOCs 2, 3, 4 and YC % (&gt;=10%)</v>
      </c>
      <c r="B449" s="82">
        <f>'MH Measure Summary'!F15</f>
        <v>0.13025700934579401</v>
      </c>
    </row>
    <row r="450" spans="1:2" s="75" customFormat="1" x14ac:dyDescent="0.2">
      <c r="A450" s="81" t="str">
        <f t="shared" si="23"/>
        <v>Community Tenure 2020 % (&gt;=96.8%)</v>
      </c>
      <c r="B450" s="82">
        <f>'MH Measure Summary'!G15</f>
        <v>0.96899999999999997</v>
      </c>
    </row>
    <row r="451" spans="1:2" s="75" customFormat="1" x14ac:dyDescent="0.2">
      <c r="A451" s="81" t="str">
        <f t="shared" si="23"/>
        <v>Adult Improvement % (&gt;=20%)</v>
      </c>
      <c r="B451" s="82">
        <f>'MH Measure Summary'!H15</f>
        <v>0.38133068520357499</v>
      </c>
    </row>
    <row r="452" spans="1:2" s="75" customFormat="1" x14ac:dyDescent="0.2">
      <c r="A452" s="81" t="str">
        <f t="shared" si="23"/>
        <v>Adult Monthly Service Provision % (&gt;=65.6%)</v>
      </c>
      <c r="B452" s="114" t="str">
        <f>'MH Measure Summary'!I15</f>
        <v>56.4%-Goal Not Met</v>
      </c>
    </row>
    <row r="453" spans="1:2" s="75" customFormat="1" x14ac:dyDescent="0.2">
      <c r="A453" s="81" t="str">
        <f t="shared" si="23"/>
        <v>Employment Improvement % (&gt;=39.8%)</v>
      </c>
      <c r="B453" s="82" t="str">
        <f>'MH Measure Summary'!J15</f>
        <v>79.8%</v>
      </c>
    </row>
    <row r="454" spans="1:2" s="75" customFormat="1" x14ac:dyDescent="0.2">
      <c r="A454" s="81" t="str">
        <f t="shared" si="23"/>
        <v>Residential Stability % (&gt;=84%)</v>
      </c>
      <c r="B454" s="82" t="str">
        <f>'MH Measure Summary'!K15</f>
        <v>89.6%</v>
      </c>
    </row>
    <row r="455" spans="1:2" s="75" customFormat="1" x14ac:dyDescent="0.2">
      <c r="A455" s="81" t="str">
        <f t="shared" si="23"/>
        <v>Educational or Volunteering Strengths % (&gt;=26.5%)</v>
      </c>
      <c r="B455" s="82">
        <f>'MH Measure Summary'!L15</f>
        <v>0.50800000000000001</v>
      </c>
    </row>
    <row r="456" spans="1:2" s="75" customFormat="1" x14ac:dyDescent="0.2">
      <c r="A456" s="81" t="str">
        <f t="shared" si="23"/>
        <v>Hospitalization % (&lt;=1.9%)</v>
      </c>
      <c r="B456" s="82">
        <f>'MH Measure Summary'!M15</f>
        <v>1.7606036274838699E-2</v>
      </c>
    </row>
    <row r="457" spans="1:2" s="75" customFormat="1" x14ac:dyDescent="0.2">
      <c r="A457" s="81" t="str">
        <f t="shared" si="23"/>
        <v>Effective Crisis Response % (&gt;=75.1%)</v>
      </c>
      <c r="B457" s="114" t="str">
        <f>'MH Measure Summary'!N15</f>
        <v>74.72%-Goal Not Met</v>
      </c>
    </row>
    <row r="458" spans="1:2" s="75" customFormat="1" x14ac:dyDescent="0.2">
      <c r="A458" s="81" t="str">
        <f t="shared" si="23"/>
        <v>Frequent Admission % (&lt;=0.3%)</v>
      </c>
      <c r="B458" s="82">
        <f>'MH Measure Summary'!O15</f>
        <v>3.0835063872632299E-3</v>
      </c>
    </row>
    <row r="459" spans="1:2" s="75" customFormat="1" x14ac:dyDescent="0.2">
      <c r="A459" s="81" t="str">
        <f t="shared" si="23"/>
        <v>Access to Crisis Response Services % (&gt;=52.2%)</v>
      </c>
      <c r="B459" s="114" t="str">
        <f>'MH Measure Summary'!P15</f>
        <v>51.5%-Goal Not Met</v>
      </c>
    </row>
    <row r="460" spans="1:2" s="75" customFormat="1" x14ac:dyDescent="0.2">
      <c r="A460" s="81" t="str">
        <f t="shared" si="23"/>
        <v>Jail Diversion % (&lt;=10.46%)</v>
      </c>
      <c r="B460" s="82">
        <f>'MH Measure Summary'!Q15</f>
        <v>4.6718418042163798E-2</v>
      </c>
    </row>
    <row r="461" spans="1:2" s="75" customFormat="1" x14ac:dyDescent="0.2">
      <c r="A461" s="81" t="str">
        <f t="shared" si="23"/>
        <v>Juvenile Justice Avoidance % (&gt;=95%)</v>
      </c>
      <c r="B461" s="82">
        <f>'MH Measure Summary'!R15</f>
        <v>0.988913525498891</v>
      </c>
    </row>
    <row r="462" spans="1:2" s="75" customFormat="1" x14ac:dyDescent="0.2">
      <c r="A462" s="81" t="str">
        <f t="shared" si="23"/>
        <v>Child and Youth Improvement Measure % (&gt;=25%)</v>
      </c>
      <c r="B462" s="82">
        <f>'MH Measure Summary'!S15</f>
        <v>0.40500000000000003</v>
      </c>
    </row>
    <row r="463" spans="1:2" s="75" customFormat="1" x14ac:dyDescent="0.2">
      <c r="A463" s="81" t="str">
        <f t="shared" si="23"/>
        <v>Child and Youth Monthly Service Provision % (&gt;=65%)</v>
      </c>
      <c r="B463" s="82">
        <f>'MH Measure Summary'!T15</f>
        <v>0.73509286412512198</v>
      </c>
    </row>
    <row r="464" spans="1:2" s="75" customFormat="1" x14ac:dyDescent="0.2">
      <c r="A464" s="81" t="str">
        <f t="shared" si="23"/>
        <v>Child and Youth School % (&gt;=60%)</v>
      </c>
      <c r="B464" s="82">
        <f>'MH Measure Summary'!U15</f>
        <v>0.72199999999999998</v>
      </c>
    </row>
    <row r="465" spans="1:2" s="75" customFormat="1" x14ac:dyDescent="0.2">
      <c r="A465" s="81" t="str">
        <f t="shared" si="23"/>
        <v>Family and Living Situation % (&gt;=67.5%)</v>
      </c>
      <c r="B465" s="82">
        <f>'MH Measure Summary'!V15</f>
        <v>0.76200000000000001</v>
      </c>
    </row>
    <row r="466" spans="1:2" s="75" customFormat="1" ht="14.25" customHeight="1" x14ac:dyDescent="0.2">
      <c r="A466" s="81" t="str">
        <f t="shared" si="23"/>
        <v>Follow-Up Within 7 Days: Face-to-Face (CARE Based) % (&gt;=75% Annual Measure)</v>
      </c>
      <c r="B466" s="114" t="str">
        <f>'MH Measure Summary'!W15</f>
        <v>72.14%-Goal Not Met</v>
      </c>
    </row>
    <row r="467" spans="1:2" s="75" customFormat="1" x14ac:dyDescent="0.2">
      <c r="A467" s="81" t="str">
        <f t="shared" ref="A467:A469" si="24">A25</f>
        <v>Long-Term Services and Support Screen Follow-Up (&gt;=70% Annual Measure)</v>
      </c>
      <c r="B467" s="114" t="str">
        <f>'MH Measure Summary'!X15</f>
        <v>0%-Goal Not Met</v>
      </c>
    </row>
    <row r="468" spans="1:2" s="75" customFormat="1" x14ac:dyDescent="0.2">
      <c r="A468" s="81" t="str">
        <f t="shared" si="24"/>
        <v>Community Linkage % (&gt;=23% Annual Measure)</v>
      </c>
      <c r="B468" s="114" t="str">
        <f>'MH Measure Summary'!Y15</f>
        <v>15.2%-Goal Not Met</v>
      </c>
    </row>
    <row r="469" spans="1:2" s="75" customFormat="1" x14ac:dyDescent="0.2">
      <c r="A469" s="81" t="str">
        <f t="shared" si="24"/>
        <v>Crisis Follow-Up Within 30 Days % (&gt;=90%)</v>
      </c>
      <c r="B469" s="82">
        <f>'MH Measure Summary'!Z15</f>
        <v>1</v>
      </c>
    </row>
    <row r="470" spans="1:2" s="75" customFormat="1" x14ac:dyDescent="0.2">
      <c r="A470" s="81" t="s">
        <v>300</v>
      </c>
      <c r="B470" s="82">
        <f>'MH Measure Summary'!AA15</f>
        <v>0.41099999999999998</v>
      </c>
    </row>
    <row r="471" spans="1:2" s="75" customFormat="1" x14ac:dyDescent="0.2">
      <c r="A471" s="81" t="s">
        <v>272</v>
      </c>
      <c r="B471" s="82">
        <f>'MH Measure Summary'!AB15</f>
        <v>0.79</v>
      </c>
    </row>
    <row r="472" spans="1:2" s="75" customFormat="1" x14ac:dyDescent="0.2">
      <c r="A472" s="81" t="s">
        <v>296</v>
      </c>
      <c r="B472" s="82">
        <f>'MH Measure Summary'!AC15</f>
        <v>0.9</v>
      </c>
    </row>
    <row r="473" spans="1:2" s="75" customFormat="1" x14ac:dyDescent="0.2">
      <c r="A473" s="81" t="s">
        <v>297</v>
      </c>
      <c r="B473" s="82">
        <f>'MH Measure Summary'!AD15</f>
        <v>0.26</v>
      </c>
    </row>
    <row r="474" spans="1:2" s="75" customFormat="1" x14ac:dyDescent="0.2">
      <c r="A474" s="81" t="s">
        <v>301</v>
      </c>
      <c r="B474" s="82">
        <f>'MH Measure Summary'!AE15</f>
        <v>0.26100000000000001</v>
      </c>
    </row>
    <row r="475" spans="1:2" s="75" customFormat="1" x14ac:dyDescent="0.2">
      <c r="A475" s="81" t="s">
        <v>298</v>
      </c>
      <c r="B475" s="82">
        <f>'MH Measure Summary'!AF15</f>
        <v>0.6</v>
      </c>
    </row>
    <row r="476" spans="1:2" s="75" customFormat="1" x14ac:dyDescent="0.2">
      <c r="A476" s="81" t="s">
        <v>299</v>
      </c>
      <c r="B476" s="82">
        <f>'MH Measure Summary'!AG15</f>
        <v>0.104</v>
      </c>
    </row>
    <row r="477" spans="1:2" s="75" customFormat="1" ht="4.1500000000000004" customHeight="1" x14ac:dyDescent="0.2">
      <c r="A477" s="146"/>
      <c r="B477" s="147"/>
    </row>
    <row r="478" spans="1:2" s="75" customFormat="1" x14ac:dyDescent="0.2">
      <c r="A478" s="80" t="s">
        <v>41</v>
      </c>
      <c r="B478" s="90" t="s">
        <v>53</v>
      </c>
    </row>
    <row r="479" spans="1:2" s="75" customFormat="1" x14ac:dyDescent="0.2">
      <c r="A479" s="81" t="str">
        <f t="shared" ref="A479:A500" si="25">A3</f>
        <v>Service Target Adult % (&gt;=100%)</v>
      </c>
      <c r="B479" s="82">
        <f>'MH Measure Summary'!B16</f>
        <v>1.2129901960784299</v>
      </c>
    </row>
    <row r="480" spans="1:2" s="75" customFormat="1" x14ac:dyDescent="0.2">
      <c r="A480" s="81" t="str">
        <f t="shared" si="25"/>
        <v>Adult Counseling Target % (&gt;= 12%)</v>
      </c>
      <c r="B480" s="82">
        <f>'MH Measure Summary'!C16</f>
        <v>0.57480314960629897</v>
      </c>
    </row>
    <row r="481" spans="1:2" s="75" customFormat="1" x14ac:dyDescent="0.2">
      <c r="A481" s="81" t="str">
        <f t="shared" si="25"/>
        <v>ACT Target % (&gt;=54%)</v>
      </c>
      <c r="B481" s="82">
        <f>'MH Measure Summary'!D16</f>
        <v>0.56000000000000005</v>
      </c>
    </row>
    <row r="482" spans="1:2" s="75" customFormat="1" x14ac:dyDescent="0.2">
      <c r="A482" s="81" t="str">
        <f t="shared" si="25"/>
        <v>Child and Youth Service Target % (&gt;=100%)</v>
      </c>
      <c r="B482" s="114" t="str">
        <f>'MH Measure Summary'!E16</f>
        <v>90%-Goal Not Met</v>
      </c>
    </row>
    <row r="483" spans="1:2" s="75" customFormat="1" x14ac:dyDescent="0.2">
      <c r="A483" s="81" t="str">
        <f t="shared" si="25"/>
        <v>Family Partner Supports Services for LOCs 2, 3, 4 and YC % (&gt;=10%)</v>
      </c>
      <c r="B483" s="114" t="str">
        <f>'MH Measure Summary'!F16</f>
        <v>8.08%-Goal Not Met</v>
      </c>
    </row>
    <row r="484" spans="1:2" s="75" customFormat="1" x14ac:dyDescent="0.2">
      <c r="A484" s="81" t="str">
        <f t="shared" si="25"/>
        <v>Community Tenure 2020 % (&gt;=96.8%)</v>
      </c>
      <c r="B484" s="82">
        <f>'MH Measure Summary'!G16</f>
        <v>0.995</v>
      </c>
    </row>
    <row r="485" spans="1:2" s="75" customFormat="1" x14ac:dyDescent="0.2">
      <c r="A485" s="81" t="str">
        <f t="shared" si="25"/>
        <v>Adult Improvement % (&gt;=20%)</v>
      </c>
      <c r="B485" s="82">
        <f>'MH Measure Summary'!H16</f>
        <v>0.21379310344827601</v>
      </c>
    </row>
    <row r="486" spans="1:2" s="75" customFormat="1" x14ac:dyDescent="0.2">
      <c r="A486" s="81" t="str">
        <f t="shared" si="25"/>
        <v>Adult Monthly Service Provision % (&gt;=65.6%)</v>
      </c>
      <c r="B486" s="114" t="str">
        <f>'MH Measure Summary'!I16</f>
        <v>42.2%-Goal Not Met</v>
      </c>
    </row>
    <row r="487" spans="1:2" s="75" customFormat="1" x14ac:dyDescent="0.2">
      <c r="A487" s="81" t="str">
        <f t="shared" si="25"/>
        <v>Employment Improvement % (&gt;=39.8%)</v>
      </c>
      <c r="B487" s="82" t="str">
        <f>'MH Measure Summary'!J16</f>
        <v>58.1%</v>
      </c>
    </row>
    <row r="488" spans="1:2" s="75" customFormat="1" x14ac:dyDescent="0.2">
      <c r="A488" s="81" t="str">
        <f t="shared" si="25"/>
        <v>Residential Stability % (&gt;=84%)</v>
      </c>
      <c r="B488" s="82" t="str">
        <f>'MH Measure Summary'!K16</f>
        <v>92.6%</v>
      </c>
    </row>
    <row r="489" spans="1:2" s="75" customFormat="1" x14ac:dyDescent="0.2">
      <c r="A489" s="81" t="str">
        <f t="shared" si="25"/>
        <v>Educational or Volunteering Strengths % (&gt;=26.5%)</v>
      </c>
      <c r="B489" s="82">
        <f>'MH Measure Summary'!L16</f>
        <v>0.27200000000000002</v>
      </c>
    </row>
    <row r="490" spans="1:2" s="75" customFormat="1" x14ac:dyDescent="0.2">
      <c r="A490" s="81" t="str">
        <f t="shared" si="25"/>
        <v>Hospitalization % (&lt;=1.9%)</v>
      </c>
      <c r="B490" s="82">
        <f>'MH Measure Summary'!M16</f>
        <v>1.43038040569562E-2</v>
      </c>
    </row>
    <row r="491" spans="1:2" s="75" customFormat="1" x14ac:dyDescent="0.2">
      <c r="A491" s="81" t="str">
        <f t="shared" si="25"/>
        <v>Effective Crisis Response % (&gt;=75.1%)</v>
      </c>
      <c r="B491" s="82">
        <f>'MH Measure Summary'!N16</f>
        <v>0.980039920159681</v>
      </c>
    </row>
    <row r="492" spans="1:2" s="75" customFormat="1" x14ac:dyDescent="0.2">
      <c r="A492" s="81" t="str">
        <f t="shared" si="25"/>
        <v>Frequent Admission % (&lt;=0.3%)</v>
      </c>
      <c r="B492" s="82"/>
    </row>
    <row r="493" spans="1:2" s="75" customFormat="1" x14ac:dyDescent="0.2">
      <c r="A493" s="81" t="str">
        <f t="shared" si="25"/>
        <v>Access to Crisis Response Services % (&gt;=52.2%)</v>
      </c>
      <c r="B493" s="114" t="str">
        <f>'MH Measure Summary'!P16</f>
        <v>50.2%-Goal Not Met</v>
      </c>
    </row>
    <row r="494" spans="1:2" s="75" customFormat="1" x14ac:dyDescent="0.2">
      <c r="A494" s="81" t="str">
        <f t="shared" si="25"/>
        <v>Jail Diversion % (&lt;=10.46%)</v>
      </c>
      <c r="B494" s="114" t="str">
        <f>'MH Measure Summary'!Q16</f>
        <v>11.12%-Goal Not Met</v>
      </c>
    </row>
    <row r="495" spans="1:2" s="75" customFormat="1" x14ac:dyDescent="0.2">
      <c r="A495" s="81" t="str">
        <f t="shared" si="25"/>
        <v>Juvenile Justice Avoidance % (&gt;=95%)</v>
      </c>
      <c r="B495" s="82">
        <f>'MH Measure Summary'!R16</f>
        <v>0.98501872659176004</v>
      </c>
    </row>
    <row r="496" spans="1:2" s="75" customFormat="1" x14ac:dyDescent="0.2">
      <c r="A496" s="81" t="str">
        <f t="shared" si="25"/>
        <v>Child and Youth Improvement Measure % (&gt;=25%)</v>
      </c>
      <c r="B496" s="82">
        <f>'MH Measure Summary'!S16</f>
        <v>0.48099999999999998</v>
      </c>
    </row>
    <row r="497" spans="1:2" s="75" customFormat="1" x14ac:dyDescent="0.2">
      <c r="A497" s="81" t="str">
        <f t="shared" si="25"/>
        <v>Child and Youth Monthly Service Provision % (&gt;=65%)</v>
      </c>
      <c r="B497" s="114" t="str">
        <f>'MH Measure Summary'!T16</f>
        <v>59.5%-Goal Not Met</v>
      </c>
    </row>
    <row r="498" spans="1:2" s="75" customFormat="1" x14ac:dyDescent="0.2">
      <c r="A498" s="81" t="str">
        <f t="shared" si="25"/>
        <v>Child and Youth School % (&gt;=60%)</v>
      </c>
      <c r="B498" s="82">
        <f>'MH Measure Summary'!U16</f>
        <v>0.66400000000000003</v>
      </c>
    </row>
    <row r="499" spans="1:2" s="75" customFormat="1" x14ac:dyDescent="0.2">
      <c r="A499" s="81" t="str">
        <f t="shared" si="25"/>
        <v>Family and Living Situation % (&gt;=67.5%)</v>
      </c>
      <c r="B499" s="82">
        <f>'MH Measure Summary'!V16</f>
        <v>0.82599999999999996</v>
      </c>
    </row>
    <row r="500" spans="1:2" s="75" customFormat="1" x14ac:dyDescent="0.2">
      <c r="A500" s="81" t="str">
        <f t="shared" si="25"/>
        <v>Follow-Up Within 7 Days: Face-to-Face (CARE Based) % (&gt;=75% Annual Measure)</v>
      </c>
      <c r="B500" s="114" t="str">
        <f>'MH Measure Summary'!W16</f>
        <v>0.00%-Goal Not Met</v>
      </c>
    </row>
    <row r="501" spans="1:2" s="75" customFormat="1" x14ac:dyDescent="0.2">
      <c r="A501" s="81" t="str">
        <f t="shared" ref="A501:A503" si="26">A25</f>
        <v>Long-Term Services and Support Screen Follow-Up (&gt;=70% Annual Measure)</v>
      </c>
      <c r="B501" s="114" t="str">
        <f>'MH Measure Summary'!X16</f>
        <v>0%-Goal Not Met</v>
      </c>
    </row>
    <row r="502" spans="1:2" s="75" customFormat="1" x14ac:dyDescent="0.2">
      <c r="A502" s="81" t="str">
        <f t="shared" si="26"/>
        <v>Community Linkage % (&gt;=23% Annual Measure)</v>
      </c>
      <c r="B502" s="114" t="str">
        <f>'MH Measure Summary'!Y16</f>
        <v>16.0%-Goal Not Met</v>
      </c>
    </row>
    <row r="503" spans="1:2" s="75" customFormat="1" x14ac:dyDescent="0.2">
      <c r="A503" s="81" t="str">
        <f t="shared" si="26"/>
        <v>Crisis Follow-Up Within 30 Days % (&gt;=90%)</v>
      </c>
      <c r="B503" s="114" t="str">
        <f>'MH Measure Summary'!Z16</f>
        <v>66.7%-Goal Not Met</v>
      </c>
    </row>
    <row r="504" spans="1:2" s="75" customFormat="1" x14ac:dyDescent="0.2">
      <c r="A504" s="81" t="s">
        <v>300</v>
      </c>
      <c r="B504" s="82">
        <f>'MH Measure Summary'!AA16</f>
        <v>0.42799999999999999</v>
      </c>
    </row>
    <row r="505" spans="1:2" s="75" customFormat="1" x14ac:dyDescent="0.2">
      <c r="A505" s="81" t="s">
        <v>272</v>
      </c>
      <c r="B505" s="114" t="str">
        <f>'MH Measure Summary'!AB16</f>
        <v>63%-Goal Not Met</v>
      </c>
    </row>
    <row r="506" spans="1:2" s="75" customFormat="1" x14ac:dyDescent="0.2">
      <c r="A506" s="81" t="s">
        <v>296</v>
      </c>
      <c r="B506" s="82">
        <f>'MH Measure Summary'!AC16</f>
        <v>1</v>
      </c>
    </row>
    <row r="507" spans="1:2" s="75" customFormat="1" x14ac:dyDescent="0.2">
      <c r="A507" s="81" t="s">
        <v>297</v>
      </c>
      <c r="B507" s="82">
        <f>'MH Measure Summary'!AD16</f>
        <v>0.108</v>
      </c>
    </row>
    <row r="508" spans="1:2" s="75" customFormat="1" x14ac:dyDescent="0.2">
      <c r="A508" s="81" t="s">
        <v>301</v>
      </c>
      <c r="B508" s="82">
        <f>'MH Measure Summary'!AE16</f>
        <v>0.13600000000000001</v>
      </c>
    </row>
    <row r="509" spans="1:2" s="75" customFormat="1" x14ac:dyDescent="0.2">
      <c r="A509" s="81" t="s">
        <v>298</v>
      </c>
      <c r="B509" s="82">
        <f>'MH Measure Summary'!AF16</f>
        <v>0</v>
      </c>
    </row>
    <row r="510" spans="1:2" s="75" customFormat="1" x14ac:dyDescent="0.2">
      <c r="A510" s="81" t="s">
        <v>299</v>
      </c>
      <c r="B510" s="82">
        <f>'MH Measure Summary'!AG16</f>
        <v>1</v>
      </c>
    </row>
    <row r="511" spans="1:2" s="75" customFormat="1" ht="4.1500000000000004" customHeight="1" x14ac:dyDescent="0.2">
      <c r="A511" s="146"/>
      <c r="B511" s="147"/>
    </row>
    <row r="512" spans="1:2" s="75" customFormat="1" x14ac:dyDescent="0.2">
      <c r="A512" s="80" t="s">
        <v>41</v>
      </c>
      <c r="B512" s="90" t="s">
        <v>54</v>
      </c>
    </row>
    <row r="513" spans="1:2" s="75" customFormat="1" x14ac:dyDescent="0.2">
      <c r="A513" s="81" t="str">
        <f t="shared" ref="A513:A534" si="27">A3</f>
        <v>Service Target Adult % (&gt;=100%)</v>
      </c>
      <c r="B513" s="82">
        <f>'MH Measure Summary'!B17</f>
        <v>1.02667737330478</v>
      </c>
    </row>
    <row r="514" spans="1:2" s="75" customFormat="1" x14ac:dyDescent="0.2">
      <c r="A514" s="81" t="str">
        <f t="shared" si="27"/>
        <v>Adult Counseling Target % (&gt;= 12%)</v>
      </c>
      <c r="B514" s="82">
        <f>'MH Measure Summary'!C17</f>
        <v>0.94977168949771695</v>
      </c>
    </row>
    <row r="515" spans="1:2" s="75" customFormat="1" x14ac:dyDescent="0.2">
      <c r="A515" s="81" t="str">
        <f t="shared" si="27"/>
        <v>ACT Target % (&gt;=54%)</v>
      </c>
      <c r="B515" s="82">
        <f>'MH Measure Summary'!D17</f>
        <v>0.91379310344827602</v>
      </c>
    </row>
    <row r="516" spans="1:2" s="75" customFormat="1" x14ac:dyDescent="0.2">
      <c r="A516" s="81" t="str">
        <f t="shared" si="27"/>
        <v>Child and Youth Service Target % (&gt;=100%)</v>
      </c>
      <c r="B516" s="82">
        <f>'MH Measure Summary'!E17</f>
        <v>1.0946969696969699</v>
      </c>
    </row>
    <row r="517" spans="1:2" s="75" customFormat="1" x14ac:dyDescent="0.2">
      <c r="A517" s="81" t="str">
        <f t="shared" si="27"/>
        <v>Family Partner Supports Services for LOCs 2, 3, 4 and YC % (&gt;=10%)</v>
      </c>
      <c r="B517" s="82">
        <f>'MH Measure Summary'!F17</f>
        <v>0.18796433878157501</v>
      </c>
    </row>
    <row r="518" spans="1:2" s="75" customFormat="1" x14ac:dyDescent="0.2">
      <c r="A518" s="81" t="str">
        <f t="shared" si="27"/>
        <v>Community Tenure 2020 % (&gt;=96.8%)</v>
      </c>
      <c r="B518" s="82">
        <f>'MH Measure Summary'!G17</f>
        <v>0.98299999999999998</v>
      </c>
    </row>
    <row r="519" spans="1:2" s="75" customFormat="1" x14ac:dyDescent="0.2">
      <c r="A519" s="81" t="str">
        <f t="shared" si="27"/>
        <v>Adult Improvement % (&gt;=20%)</v>
      </c>
      <c r="B519" s="82">
        <f>'MH Measure Summary'!H17</f>
        <v>0.37578027465667901</v>
      </c>
    </row>
    <row r="520" spans="1:2" s="75" customFormat="1" x14ac:dyDescent="0.2">
      <c r="A520" s="81" t="str">
        <f t="shared" si="27"/>
        <v>Adult Monthly Service Provision % (&gt;=65.6%)</v>
      </c>
      <c r="B520" s="82">
        <f>'MH Measure Summary'!I17</f>
        <v>0.77731745209735903</v>
      </c>
    </row>
    <row r="521" spans="1:2" s="75" customFormat="1" x14ac:dyDescent="0.2">
      <c r="A521" s="81" t="str">
        <f t="shared" si="27"/>
        <v>Employment Improvement % (&gt;=39.8%)</v>
      </c>
      <c r="B521" s="82" t="str">
        <f>'MH Measure Summary'!J17</f>
        <v>93.6%</v>
      </c>
    </row>
    <row r="522" spans="1:2" s="75" customFormat="1" x14ac:dyDescent="0.2">
      <c r="A522" s="81" t="str">
        <f t="shared" si="27"/>
        <v>Residential Stability % (&gt;=84%)</v>
      </c>
      <c r="B522" s="82" t="str">
        <f>'MH Measure Summary'!K17</f>
        <v>87.7%</v>
      </c>
    </row>
    <row r="523" spans="1:2" s="75" customFormat="1" x14ac:dyDescent="0.2">
      <c r="A523" s="81" t="str">
        <f t="shared" si="27"/>
        <v>Educational or Volunteering Strengths % (&gt;=26.5%)</v>
      </c>
      <c r="B523" s="82">
        <f>'MH Measure Summary'!L17</f>
        <v>0.68300000000000005</v>
      </c>
    </row>
    <row r="524" spans="1:2" s="75" customFormat="1" x14ac:dyDescent="0.2">
      <c r="A524" s="81" t="str">
        <f t="shared" si="27"/>
        <v>Hospitalization % (&lt;=1.9%)</v>
      </c>
      <c r="B524" s="82">
        <f>'MH Measure Summary'!M17</f>
        <v>6.7803918044391899E-3</v>
      </c>
    </row>
    <row r="525" spans="1:2" s="75" customFormat="1" x14ac:dyDescent="0.2">
      <c r="A525" s="81" t="str">
        <f t="shared" si="27"/>
        <v>Effective Crisis Response % (&gt;=75.1%)</v>
      </c>
      <c r="B525" s="82">
        <f>'MH Measure Summary'!N17</f>
        <v>0.82197667280540199</v>
      </c>
    </row>
    <row r="526" spans="1:2" s="75" customFormat="1" x14ac:dyDescent="0.2">
      <c r="A526" s="81" t="str">
        <f t="shared" si="27"/>
        <v>Frequent Admission % (&lt;=0.3%)</v>
      </c>
      <c r="B526" s="82">
        <f>'MH Measure Summary'!O17</f>
        <v>1.13782902222559E-3</v>
      </c>
    </row>
    <row r="527" spans="1:2" s="75" customFormat="1" x14ac:dyDescent="0.2">
      <c r="A527" s="81" t="str">
        <f t="shared" si="27"/>
        <v>Access to Crisis Response Services % (&gt;=52.2%)</v>
      </c>
      <c r="B527" s="82">
        <f>'MH Measure Summary'!P17</f>
        <v>0.76</v>
      </c>
    </row>
    <row r="528" spans="1:2" s="75" customFormat="1" x14ac:dyDescent="0.2">
      <c r="A528" s="81" t="str">
        <f t="shared" si="27"/>
        <v>Jail Diversion % (&lt;=10.46%)</v>
      </c>
      <c r="B528" s="82">
        <f>'MH Measure Summary'!Q17</f>
        <v>4.7401730876605298E-2</v>
      </c>
    </row>
    <row r="529" spans="1:2" s="75" customFormat="1" x14ac:dyDescent="0.2">
      <c r="A529" s="81" t="str">
        <f t="shared" si="27"/>
        <v>Juvenile Justice Avoidance % (&gt;=95%)</v>
      </c>
      <c r="B529" s="82">
        <f>'MH Measure Summary'!R17</f>
        <v>0.980582524271845</v>
      </c>
    </row>
    <row r="530" spans="1:2" s="75" customFormat="1" x14ac:dyDescent="0.2">
      <c r="A530" s="81" t="str">
        <f t="shared" si="27"/>
        <v>Child and Youth Improvement Measure % (&gt;=25%)</v>
      </c>
      <c r="B530" s="82">
        <f>'MH Measure Summary'!S17</f>
        <v>0.374</v>
      </c>
    </row>
    <row r="531" spans="1:2" s="75" customFormat="1" x14ac:dyDescent="0.2">
      <c r="A531" s="81" t="str">
        <f t="shared" si="27"/>
        <v>Child and Youth Monthly Service Provision % (&gt;=65%)</v>
      </c>
      <c r="B531" s="82">
        <f>'MH Measure Summary'!T17</f>
        <v>0.91869918699187003</v>
      </c>
    </row>
    <row r="532" spans="1:2" s="75" customFormat="1" x14ac:dyDescent="0.2">
      <c r="A532" s="81" t="str">
        <f t="shared" si="27"/>
        <v>Child and Youth School % (&gt;=60%)</v>
      </c>
      <c r="B532" s="82">
        <f>'MH Measure Summary'!U17</f>
        <v>0.82599999999999996</v>
      </c>
    </row>
    <row r="533" spans="1:2" s="75" customFormat="1" x14ac:dyDescent="0.2">
      <c r="A533" s="81" t="str">
        <f t="shared" si="27"/>
        <v>Family and Living Situation % (&gt;=67.5%)</v>
      </c>
      <c r="B533" s="82">
        <f>'MH Measure Summary'!V17</f>
        <v>0.86</v>
      </c>
    </row>
    <row r="534" spans="1:2" s="75" customFormat="1" x14ac:dyDescent="0.2">
      <c r="A534" s="81" t="str">
        <f t="shared" si="27"/>
        <v>Follow-Up Within 7 Days: Face-to-Face (CARE Based) % (&gt;=75% Annual Measure)</v>
      </c>
      <c r="B534" s="82">
        <f>'MH Measure Summary'!W17</f>
        <v>0.80769230769230771</v>
      </c>
    </row>
    <row r="535" spans="1:2" s="75" customFormat="1" x14ac:dyDescent="0.2">
      <c r="A535" s="81" t="str">
        <f t="shared" ref="A535:A537" si="28">A25</f>
        <v>Long-Term Services and Support Screen Follow-Up (&gt;=70% Annual Measure)</v>
      </c>
      <c r="B535" s="82">
        <f>'MH Measure Summary'!X17</f>
        <v>0.82352941176470595</v>
      </c>
    </row>
    <row r="536" spans="1:2" s="75" customFormat="1" x14ac:dyDescent="0.2">
      <c r="A536" s="81" t="str">
        <f t="shared" si="28"/>
        <v>Community Linkage % (&gt;=23% Annual Measure)</v>
      </c>
      <c r="B536" s="82">
        <f>'MH Measure Summary'!Y17</f>
        <v>0.27126805778491198</v>
      </c>
    </row>
    <row r="537" spans="1:2" s="75" customFormat="1" x14ac:dyDescent="0.2">
      <c r="A537" s="81" t="str">
        <f t="shared" si="28"/>
        <v>Crisis Follow-Up Within 30 Days % (&gt;=90%)</v>
      </c>
      <c r="B537" s="82">
        <f>'MH Measure Summary'!Z17</f>
        <v>0.97872340425531901</v>
      </c>
    </row>
    <row r="538" spans="1:2" s="75" customFormat="1" x14ac:dyDescent="0.2">
      <c r="A538" s="81" t="s">
        <v>300</v>
      </c>
      <c r="B538" s="82">
        <f>'MH Measure Summary'!AA17</f>
        <v>0.75</v>
      </c>
    </row>
    <row r="539" spans="1:2" s="75" customFormat="1" x14ac:dyDescent="0.2">
      <c r="A539" s="81" t="s">
        <v>272</v>
      </c>
      <c r="B539" s="114" t="str">
        <f>'MH Measure Summary'!AB17</f>
        <v>65%-Goal Not Met</v>
      </c>
    </row>
    <row r="540" spans="1:2" s="75" customFormat="1" x14ac:dyDescent="0.2">
      <c r="A540" s="81" t="s">
        <v>296</v>
      </c>
      <c r="B540" s="82">
        <f>'MH Measure Summary'!AC17</f>
        <v>0.6</v>
      </c>
    </row>
    <row r="541" spans="1:2" s="75" customFormat="1" x14ac:dyDescent="0.2">
      <c r="A541" s="81" t="s">
        <v>297</v>
      </c>
      <c r="B541" s="82">
        <f>'MH Measure Summary'!AD17</f>
        <v>0.35399999999999998</v>
      </c>
    </row>
    <row r="542" spans="1:2" s="75" customFormat="1" x14ac:dyDescent="0.2">
      <c r="A542" s="81" t="s">
        <v>301</v>
      </c>
      <c r="B542" s="82">
        <f>'MH Measure Summary'!AE17</f>
        <v>0.184</v>
      </c>
    </row>
    <row r="543" spans="1:2" s="75" customFormat="1" x14ac:dyDescent="0.2">
      <c r="A543" s="81" t="s">
        <v>298</v>
      </c>
      <c r="B543" s="82">
        <f>'MH Measure Summary'!AF17</f>
        <v>0</v>
      </c>
    </row>
    <row r="544" spans="1:2" s="75" customFormat="1" x14ac:dyDescent="0.2">
      <c r="A544" s="81" t="s">
        <v>299</v>
      </c>
      <c r="B544" s="82">
        <f>'MH Measure Summary'!AG17</f>
        <v>0.1</v>
      </c>
    </row>
    <row r="545" spans="1:2" s="75" customFormat="1" ht="4.1500000000000004" customHeight="1" x14ac:dyDescent="0.2">
      <c r="A545" s="146"/>
      <c r="B545" s="147"/>
    </row>
    <row r="546" spans="1:2" s="75" customFormat="1" x14ac:dyDescent="0.2">
      <c r="A546" s="80" t="s">
        <v>41</v>
      </c>
      <c r="B546" s="90" t="s">
        <v>55</v>
      </c>
    </row>
    <row r="547" spans="1:2" s="75" customFormat="1" x14ac:dyDescent="0.2">
      <c r="A547" s="81" t="str">
        <f t="shared" ref="A547:A568" si="29">A3</f>
        <v>Service Target Adult % (&gt;=100%)</v>
      </c>
      <c r="B547" s="82">
        <f>'MH Measure Summary'!B18</f>
        <v>1.07040314650934</v>
      </c>
    </row>
    <row r="548" spans="1:2" s="75" customFormat="1" x14ac:dyDescent="0.2">
      <c r="A548" s="81" t="str">
        <f t="shared" si="29"/>
        <v>Adult Counseling Target % (&gt;= 12%)</v>
      </c>
      <c r="B548" s="82">
        <f>'MH Measure Summary'!C18</f>
        <v>0.121187800963082</v>
      </c>
    </row>
    <row r="549" spans="1:2" s="75" customFormat="1" x14ac:dyDescent="0.2">
      <c r="A549" s="81" t="str">
        <f t="shared" si="29"/>
        <v>ACT Target % (&gt;=54%)</v>
      </c>
      <c r="B549" s="82">
        <f>'MH Measure Summary'!D18</f>
        <v>0.74669187145557703</v>
      </c>
    </row>
    <row r="550" spans="1:2" s="75" customFormat="1" x14ac:dyDescent="0.2">
      <c r="A550" s="81" t="str">
        <f t="shared" si="29"/>
        <v>Child and Youth Service Target % (&gt;=100%)</v>
      </c>
      <c r="B550" s="114" t="str">
        <f>'MH Measure Summary'!E18</f>
        <v>93%-Goal Not Met</v>
      </c>
    </row>
    <row r="551" spans="1:2" s="75" customFormat="1" x14ac:dyDescent="0.2">
      <c r="A551" s="81" t="str">
        <f t="shared" si="29"/>
        <v>Family Partner Supports Services for LOCs 2, 3, 4 and YC % (&gt;=10%)</v>
      </c>
      <c r="B551" s="114" t="str">
        <f>'MH Measure Summary'!F18</f>
        <v>1.44%-Goal Not Met</v>
      </c>
    </row>
    <row r="552" spans="1:2" s="75" customFormat="1" x14ac:dyDescent="0.2">
      <c r="A552" s="81" t="str">
        <f t="shared" si="29"/>
        <v>Community Tenure 2020 % (&gt;=96.8%)</v>
      </c>
      <c r="B552" s="82">
        <f>'MH Measure Summary'!G18</f>
        <v>0.99099999999999999</v>
      </c>
    </row>
    <row r="553" spans="1:2" s="75" customFormat="1" x14ac:dyDescent="0.2">
      <c r="A553" s="81" t="str">
        <f t="shared" si="29"/>
        <v>Adult Improvement % (&gt;=20%)</v>
      </c>
      <c r="B553" s="82">
        <f>'MH Measure Summary'!H18</f>
        <v>0.57364975450081801</v>
      </c>
    </row>
    <row r="554" spans="1:2" s="75" customFormat="1" x14ac:dyDescent="0.2">
      <c r="A554" s="81" t="str">
        <f t="shared" si="29"/>
        <v>Adult Monthly Service Provision % (&gt;=65.6%)</v>
      </c>
      <c r="B554" s="114" t="str">
        <f>'MH Measure Summary'!I18</f>
        <v>50.6%-Goal Not Met</v>
      </c>
    </row>
    <row r="555" spans="1:2" s="75" customFormat="1" x14ac:dyDescent="0.2">
      <c r="A555" s="81" t="str">
        <f t="shared" si="29"/>
        <v>Employment Improvement % (&gt;=39.8%)</v>
      </c>
      <c r="B555" s="82" t="str">
        <f>'MH Measure Summary'!J18</f>
        <v>86.3%</v>
      </c>
    </row>
    <row r="556" spans="1:2" s="75" customFormat="1" x14ac:dyDescent="0.2">
      <c r="A556" s="81" t="str">
        <f t="shared" si="29"/>
        <v>Residential Stability % (&gt;=84%)</v>
      </c>
      <c r="B556" s="114" t="str">
        <f>'MH Measure Summary'!K18</f>
        <v>77.8%-Goal Not Met</v>
      </c>
    </row>
    <row r="557" spans="1:2" s="75" customFormat="1" x14ac:dyDescent="0.2">
      <c r="A557" s="81" t="str">
        <f t="shared" si="29"/>
        <v>Educational or Volunteering Strengths % (&gt;=26.5%)</v>
      </c>
      <c r="B557" s="82">
        <f>'MH Measure Summary'!L18</f>
        <v>0.54400000000000004</v>
      </c>
    </row>
    <row r="558" spans="1:2" s="75" customFormat="1" x14ac:dyDescent="0.2">
      <c r="A558" s="81" t="str">
        <f t="shared" si="29"/>
        <v>Hospitalization % (&lt;=1.9%)</v>
      </c>
      <c r="B558" s="82">
        <f>'MH Measure Summary'!M18</f>
        <v>4.7466224328669001E-3</v>
      </c>
    </row>
    <row r="559" spans="1:2" s="75" customFormat="1" x14ac:dyDescent="0.2">
      <c r="A559" s="81" t="str">
        <f t="shared" si="29"/>
        <v>Effective Crisis Response % (&gt;=75.1%)</v>
      </c>
      <c r="B559" s="82">
        <f>'MH Measure Summary'!N18</f>
        <v>0.94806517311608995</v>
      </c>
    </row>
    <row r="560" spans="1:2" s="75" customFormat="1" x14ac:dyDescent="0.2">
      <c r="A560" s="81" t="str">
        <f t="shared" si="29"/>
        <v>Frequent Admission % (&lt;=0.3%)</v>
      </c>
      <c r="B560" s="82">
        <f>'MH Measure Summary'!O18</f>
        <v>2.2648346670693E-4</v>
      </c>
    </row>
    <row r="561" spans="1:2" s="75" customFormat="1" x14ac:dyDescent="0.2">
      <c r="A561" s="81" t="str">
        <f t="shared" si="29"/>
        <v>Access to Crisis Response Services % (&gt;=52.2%)</v>
      </c>
      <c r="B561" s="82">
        <f>'MH Measure Summary'!P18</f>
        <v>0.69047619047619102</v>
      </c>
    </row>
    <row r="562" spans="1:2" s="75" customFormat="1" x14ac:dyDescent="0.2">
      <c r="A562" s="81" t="str">
        <f t="shared" si="29"/>
        <v>Jail Diversion % (&lt;=10.46%)</v>
      </c>
      <c r="B562" s="82">
        <f>'MH Measure Summary'!Q18</f>
        <v>6.1016826003824097E-2</v>
      </c>
    </row>
    <row r="563" spans="1:2" s="75" customFormat="1" x14ac:dyDescent="0.2">
      <c r="A563" s="81" t="str">
        <f t="shared" si="29"/>
        <v>Juvenile Justice Avoidance % (&gt;=95%)</v>
      </c>
      <c r="B563" s="82">
        <f>'MH Measure Summary'!R18</f>
        <v>0.99541284403669705</v>
      </c>
    </row>
    <row r="564" spans="1:2" s="75" customFormat="1" x14ac:dyDescent="0.2">
      <c r="A564" s="81" t="str">
        <f t="shared" si="29"/>
        <v>Child and Youth Improvement Measure % (&gt;=25%)</v>
      </c>
      <c r="B564" s="82">
        <f>'MH Measure Summary'!S18</f>
        <v>0.61699999999999999</v>
      </c>
    </row>
    <row r="565" spans="1:2" s="75" customFormat="1" x14ac:dyDescent="0.2">
      <c r="A565" s="81" t="str">
        <f t="shared" si="29"/>
        <v>Child and Youth Monthly Service Provision % (&gt;=65%)</v>
      </c>
      <c r="B565" s="82">
        <f>'MH Measure Summary'!T18</f>
        <v>0.79651162790697705</v>
      </c>
    </row>
    <row r="566" spans="1:2" s="75" customFormat="1" x14ac:dyDescent="0.2">
      <c r="A566" s="81" t="str">
        <f t="shared" si="29"/>
        <v>Child and Youth School % (&gt;=60%)</v>
      </c>
      <c r="B566" s="82">
        <f>'MH Measure Summary'!U18</f>
        <v>0.78900000000000003</v>
      </c>
    </row>
    <row r="567" spans="1:2" s="75" customFormat="1" x14ac:dyDescent="0.2">
      <c r="A567" s="81" t="str">
        <f t="shared" si="29"/>
        <v>Family and Living Situation % (&gt;=67.5%)</v>
      </c>
      <c r="B567" s="82">
        <f>'MH Measure Summary'!V18</f>
        <v>0.81100000000000005</v>
      </c>
    </row>
    <row r="568" spans="1:2" s="75" customFormat="1" x14ac:dyDescent="0.2">
      <c r="A568" s="81" t="str">
        <f t="shared" si="29"/>
        <v>Follow-Up Within 7 Days: Face-to-Face (CARE Based) % (&gt;=75% Annual Measure)</v>
      </c>
      <c r="B568" s="114" t="str">
        <f>'MH Measure Summary'!W18</f>
        <v>58.05%-Goal Not Met</v>
      </c>
    </row>
    <row r="569" spans="1:2" s="75" customFormat="1" x14ac:dyDescent="0.2">
      <c r="A569" s="81" t="str">
        <f t="shared" ref="A569:A571" si="30">A25</f>
        <v>Long-Term Services and Support Screen Follow-Up (&gt;=70% Annual Measure)</v>
      </c>
      <c r="B569" s="114" t="str">
        <f>'MH Measure Summary'!X18</f>
        <v>55%-Goal Not Met</v>
      </c>
    </row>
    <row r="570" spans="1:2" s="75" customFormat="1" x14ac:dyDescent="0.2">
      <c r="A570" s="81" t="str">
        <f t="shared" si="30"/>
        <v>Community Linkage % (&gt;=23% Annual Measure)</v>
      </c>
      <c r="B570" s="82">
        <f>'MH Measure Summary'!Y18</f>
        <v>0.39710610932475898</v>
      </c>
    </row>
    <row r="571" spans="1:2" s="75" customFormat="1" x14ac:dyDescent="0.2">
      <c r="A571" s="81" t="str">
        <f t="shared" si="30"/>
        <v>Crisis Follow-Up Within 30 Days % (&gt;=90%)</v>
      </c>
      <c r="B571" s="82">
        <f>'MH Measure Summary'!Z18</f>
        <v>0.99606299212598404</v>
      </c>
    </row>
    <row r="572" spans="1:2" s="75" customFormat="1" x14ac:dyDescent="0.2">
      <c r="A572" s="81" t="s">
        <v>300</v>
      </c>
      <c r="B572" s="82">
        <f>'MH Measure Summary'!AA18</f>
        <v>0.2</v>
      </c>
    </row>
    <row r="573" spans="1:2" s="75" customFormat="1" x14ac:dyDescent="0.2">
      <c r="A573" s="81" t="s">
        <v>272</v>
      </c>
      <c r="B573" s="114" t="str">
        <f>'MH Measure Summary'!AB18</f>
        <v>45%-Goal Not Met</v>
      </c>
    </row>
    <row r="574" spans="1:2" s="75" customFormat="1" x14ac:dyDescent="0.2">
      <c r="A574" s="81" t="s">
        <v>296</v>
      </c>
      <c r="B574" s="82">
        <f>'MH Measure Summary'!AC18</f>
        <v>0.75600000000000001</v>
      </c>
    </row>
    <row r="575" spans="1:2" s="75" customFormat="1" x14ac:dyDescent="0.2">
      <c r="A575" s="81" t="s">
        <v>297</v>
      </c>
      <c r="B575" s="82">
        <f>'MH Measure Summary'!AD18</f>
        <v>0.13300000000000001</v>
      </c>
    </row>
    <row r="576" spans="1:2" s="75" customFormat="1" x14ac:dyDescent="0.2">
      <c r="A576" s="81" t="s">
        <v>301</v>
      </c>
      <c r="B576" s="82">
        <f>'MH Measure Summary'!AE18</f>
        <v>0.26600000000000001</v>
      </c>
    </row>
    <row r="577" spans="1:2" s="75" customFormat="1" x14ac:dyDescent="0.2">
      <c r="A577" s="81" t="s">
        <v>298</v>
      </c>
      <c r="B577" s="82">
        <f>'MH Measure Summary'!AF18</f>
        <v>0.125</v>
      </c>
    </row>
    <row r="578" spans="1:2" s="75" customFormat="1" x14ac:dyDescent="0.2">
      <c r="A578" s="81" t="s">
        <v>299</v>
      </c>
      <c r="B578" s="82">
        <f>'MH Measure Summary'!AG18</f>
        <v>0.24299999999999999</v>
      </c>
    </row>
    <row r="579" spans="1:2" s="75" customFormat="1" ht="4.1500000000000004" customHeight="1" x14ac:dyDescent="0.2">
      <c r="A579" s="150"/>
      <c r="B579" s="151"/>
    </row>
    <row r="580" spans="1:2" s="75" customFormat="1" x14ac:dyDescent="0.2">
      <c r="A580" s="80" t="s">
        <v>41</v>
      </c>
      <c r="B580" s="90" t="s">
        <v>56</v>
      </c>
    </row>
    <row r="581" spans="1:2" s="75" customFormat="1" x14ac:dyDescent="0.2">
      <c r="A581" s="81" t="str">
        <f t="shared" ref="A581:A602" si="31">A3</f>
        <v>Service Target Adult % (&gt;=100%)</v>
      </c>
      <c r="B581" s="82">
        <f>'MH Measure Summary'!B19</f>
        <v>1.5391566265060199</v>
      </c>
    </row>
    <row r="582" spans="1:2" s="75" customFormat="1" x14ac:dyDescent="0.2">
      <c r="A582" s="81" t="str">
        <f t="shared" si="31"/>
        <v>Adult Counseling Target % (&gt;= 12%)</v>
      </c>
      <c r="B582" s="82">
        <f>'MH Measure Summary'!C19</f>
        <v>0.83737517831668995</v>
      </c>
    </row>
    <row r="583" spans="1:2" s="75" customFormat="1" x14ac:dyDescent="0.2">
      <c r="A583" s="81" t="str">
        <f t="shared" si="31"/>
        <v>ACT Target % (&gt;=54%)</v>
      </c>
      <c r="B583" s="82">
        <f>'MH Measure Summary'!D19</f>
        <v>0.92519083969465699</v>
      </c>
    </row>
    <row r="584" spans="1:2" s="75" customFormat="1" x14ac:dyDescent="0.2">
      <c r="A584" s="81" t="str">
        <f t="shared" si="31"/>
        <v>Child and Youth Service Target % (&gt;=100%)</v>
      </c>
      <c r="B584" s="82">
        <f>'MH Measure Summary'!E19</f>
        <v>1.26945244956772</v>
      </c>
    </row>
    <row r="585" spans="1:2" s="75" customFormat="1" x14ac:dyDescent="0.2">
      <c r="A585" s="81" t="str">
        <f t="shared" si="31"/>
        <v>Family Partner Supports Services for LOCs 2, 3, 4 and YC % (&gt;=10%)</v>
      </c>
      <c r="B585" s="114" t="str">
        <f>'MH Measure Summary'!F19</f>
        <v>6.95%-Goal Not Met</v>
      </c>
    </row>
    <row r="586" spans="1:2" s="75" customFormat="1" x14ac:dyDescent="0.2">
      <c r="A586" s="81" t="str">
        <f t="shared" si="31"/>
        <v>Community Tenure 2020 % (&gt;=96.8%)</v>
      </c>
      <c r="B586" s="82">
        <f>'MH Measure Summary'!G19</f>
        <v>0.98599999999999999</v>
      </c>
    </row>
    <row r="587" spans="1:2" s="75" customFormat="1" x14ac:dyDescent="0.2">
      <c r="A587" s="81" t="str">
        <f t="shared" si="31"/>
        <v>Adult Improvement % (&gt;=20%)</v>
      </c>
      <c r="B587" s="82">
        <f>'MH Measure Summary'!H19</f>
        <v>0.59477756286266903</v>
      </c>
    </row>
    <row r="588" spans="1:2" s="75" customFormat="1" x14ac:dyDescent="0.2">
      <c r="A588" s="81" t="str">
        <f t="shared" si="31"/>
        <v>Adult Monthly Service Provision % (&gt;=65.6%)</v>
      </c>
      <c r="B588" s="114" t="str">
        <f>'MH Measure Summary'!I19</f>
        <v>25.2%-Goal Not Met</v>
      </c>
    </row>
    <row r="589" spans="1:2" s="75" customFormat="1" x14ac:dyDescent="0.2">
      <c r="A589" s="81" t="str">
        <f t="shared" si="31"/>
        <v>Employment Improvement % (&gt;=39.8%)</v>
      </c>
      <c r="B589" s="82" t="str">
        <f>'MH Measure Summary'!J19</f>
        <v>36.6%</v>
      </c>
    </row>
    <row r="590" spans="1:2" s="75" customFormat="1" x14ac:dyDescent="0.2">
      <c r="A590" s="81" t="str">
        <f t="shared" si="31"/>
        <v>Residential Stability % (&gt;=84%)</v>
      </c>
      <c r="B590" s="82" t="str">
        <f>'MH Measure Summary'!K19</f>
        <v>93.1%</v>
      </c>
    </row>
    <row r="591" spans="1:2" s="75" customFormat="1" x14ac:dyDescent="0.2">
      <c r="A591" s="81" t="str">
        <f t="shared" si="31"/>
        <v>Educational or Volunteering Strengths % (&gt;=26.5%)</v>
      </c>
      <c r="B591" s="82">
        <f>'MH Measure Summary'!L19</f>
        <v>0.60599999999999998</v>
      </c>
    </row>
    <row r="592" spans="1:2" s="75" customFormat="1" x14ac:dyDescent="0.2">
      <c r="A592" s="81" t="str">
        <f t="shared" si="31"/>
        <v>Hospitalization % (&lt;=1.9%)</v>
      </c>
      <c r="B592" s="82">
        <f>'MH Measure Summary'!M19</f>
        <v>1.06099495435084E-2</v>
      </c>
    </row>
    <row r="593" spans="1:2" s="75" customFormat="1" x14ac:dyDescent="0.2">
      <c r="A593" s="81" t="str">
        <f t="shared" si="31"/>
        <v>Effective Crisis Response % (&gt;=75.1%)</v>
      </c>
      <c r="B593" s="82">
        <f>'MH Measure Summary'!N19</f>
        <v>0.79706601466992699</v>
      </c>
    </row>
    <row r="594" spans="1:2" s="75" customFormat="1" x14ac:dyDescent="0.2">
      <c r="A594" s="81" t="str">
        <f t="shared" si="31"/>
        <v>Frequent Admission % (&lt;=0.3%)</v>
      </c>
      <c r="B594" s="82">
        <f>'MH Measure Summary'!O19</f>
        <v>5.3316272126252898E-4</v>
      </c>
    </row>
    <row r="595" spans="1:2" s="75" customFormat="1" x14ac:dyDescent="0.2">
      <c r="A595" s="81" t="str">
        <f t="shared" si="31"/>
        <v>Access to Crisis Response Services % (&gt;=52.2%)</v>
      </c>
      <c r="B595" s="114" t="str">
        <f>'MH Measure Summary'!P19</f>
        <v>6.1%-Goal Not Met</v>
      </c>
    </row>
    <row r="596" spans="1:2" s="75" customFormat="1" x14ac:dyDescent="0.2">
      <c r="A596" s="81" t="str">
        <f t="shared" si="31"/>
        <v>Jail Diversion % (&lt;=10.46%)</v>
      </c>
      <c r="B596" s="82">
        <f>'MH Measure Summary'!Q19</f>
        <v>6.1442172073342703E-2</v>
      </c>
    </row>
    <row r="597" spans="1:2" s="75" customFormat="1" x14ac:dyDescent="0.2">
      <c r="A597" s="81" t="str">
        <f t="shared" si="31"/>
        <v>Juvenile Justice Avoidance % (&gt;=95%)</v>
      </c>
      <c r="B597" s="82">
        <f>'MH Measure Summary'!R19</f>
        <v>0.99676375404530804</v>
      </c>
    </row>
    <row r="598" spans="1:2" s="75" customFormat="1" x14ac:dyDescent="0.2">
      <c r="A598" s="81" t="str">
        <f t="shared" si="31"/>
        <v>Child and Youth Improvement Measure % (&gt;=25%)</v>
      </c>
      <c r="B598" s="82">
        <f>'MH Measure Summary'!S19</f>
        <v>0.65</v>
      </c>
    </row>
    <row r="599" spans="1:2" s="75" customFormat="1" x14ac:dyDescent="0.2">
      <c r="A599" s="81" t="str">
        <f t="shared" si="31"/>
        <v>Child and Youth Monthly Service Provision % (&gt;=65%)</v>
      </c>
      <c r="B599" s="114" t="str">
        <f>'MH Measure Summary'!T19</f>
        <v>44.6%-Goal Not Met</v>
      </c>
    </row>
    <row r="600" spans="1:2" s="75" customFormat="1" x14ac:dyDescent="0.2">
      <c r="A600" s="81" t="str">
        <f t="shared" si="31"/>
        <v>Child and Youth School % (&gt;=60%)</v>
      </c>
      <c r="B600" s="82">
        <f>'MH Measure Summary'!U19</f>
        <v>0.82199999999999995</v>
      </c>
    </row>
    <row r="601" spans="1:2" s="75" customFormat="1" x14ac:dyDescent="0.2">
      <c r="A601" s="81" t="str">
        <f t="shared" si="31"/>
        <v>Family and Living Situation % (&gt;=67.5%)</v>
      </c>
      <c r="B601" s="82">
        <f>'MH Measure Summary'!V19</f>
        <v>0.86499999999999999</v>
      </c>
    </row>
    <row r="602" spans="1:2" s="75" customFormat="1" x14ac:dyDescent="0.2">
      <c r="A602" s="81" t="str">
        <f t="shared" si="31"/>
        <v>Follow-Up Within 7 Days: Face-to-Face (CARE Based) % (&gt;=75% Annual Measure)</v>
      </c>
      <c r="B602" s="82">
        <f>'MH Measure Summary'!W19</f>
        <v>0.83690987124463523</v>
      </c>
    </row>
    <row r="603" spans="1:2" s="75" customFormat="1" x14ac:dyDescent="0.2">
      <c r="A603" s="81" t="str">
        <f t="shared" ref="A603:A605" si="32">A25</f>
        <v>Long-Term Services and Support Screen Follow-Up (&gt;=70% Annual Measure)</v>
      </c>
      <c r="B603" s="114" t="str">
        <f>'MH Measure Summary'!X19</f>
        <v>0%-Goal Not Met</v>
      </c>
    </row>
    <row r="604" spans="1:2" s="75" customFormat="1" x14ac:dyDescent="0.2">
      <c r="A604" s="81" t="str">
        <f t="shared" si="32"/>
        <v>Community Linkage % (&gt;=23% Annual Measure)</v>
      </c>
      <c r="B604" s="82">
        <f>'MH Measure Summary'!Y19</f>
        <v>0.34986595174262702</v>
      </c>
    </row>
    <row r="605" spans="1:2" s="75" customFormat="1" x14ac:dyDescent="0.2">
      <c r="A605" s="81" t="str">
        <f t="shared" si="32"/>
        <v>Crisis Follow-Up Within 30 Days % (&gt;=90%)</v>
      </c>
      <c r="B605" s="82">
        <f>'MH Measure Summary'!Z19</f>
        <v>1</v>
      </c>
    </row>
    <row r="606" spans="1:2" s="75" customFormat="1" x14ac:dyDescent="0.2">
      <c r="A606" s="81" t="s">
        <v>300</v>
      </c>
      <c r="B606" s="82">
        <f>'MH Measure Summary'!AA19</f>
        <v>0.312</v>
      </c>
    </row>
    <row r="607" spans="1:2" s="75" customFormat="1" x14ac:dyDescent="0.2">
      <c r="A607" s="81" t="s">
        <v>272</v>
      </c>
      <c r="B607" s="114" t="str">
        <f>'MH Measure Summary'!AB19</f>
        <v>31%-Goal Not Met</v>
      </c>
    </row>
    <row r="608" spans="1:2" s="75" customFormat="1" x14ac:dyDescent="0.2">
      <c r="A608" s="81" t="s">
        <v>296</v>
      </c>
      <c r="B608" s="82">
        <f>'MH Measure Summary'!AC19</f>
        <v>0.78300000000000003</v>
      </c>
    </row>
    <row r="609" spans="1:2" s="75" customFormat="1" x14ac:dyDescent="0.2">
      <c r="A609" s="81" t="s">
        <v>297</v>
      </c>
      <c r="B609" s="82">
        <f>'MH Measure Summary'!AD19</f>
        <v>0.111</v>
      </c>
    </row>
    <row r="610" spans="1:2" s="75" customFormat="1" x14ac:dyDescent="0.2">
      <c r="A610" s="81" t="s">
        <v>301</v>
      </c>
      <c r="B610" s="82">
        <f>'MH Measure Summary'!AE19</f>
        <v>0.441</v>
      </c>
    </row>
    <row r="611" spans="1:2" s="75" customFormat="1" x14ac:dyDescent="0.2">
      <c r="A611" s="81" t="s">
        <v>298</v>
      </c>
      <c r="B611" s="82">
        <f>'MH Measure Summary'!AF19</f>
        <v>0.38400000000000001</v>
      </c>
    </row>
    <row r="612" spans="1:2" s="75" customFormat="1" x14ac:dyDescent="0.2">
      <c r="A612" s="81" t="s">
        <v>299</v>
      </c>
      <c r="B612" s="82">
        <f>'MH Measure Summary'!AG19</f>
        <v>0.36299999999999999</v>
      </c>
    </row>
    <row r="613" spans="1:2" s="75" customFormat="1" ht="4.1500000000000004" customHeight="1" x14ac:dyDescent="0.2">
      <c r="A613" s="150"/>
      <c r="B613" s="151"/>
    </row>
    <row r="614" spans="1:2" s="75" customFormat="1" x14ac:dyDescent="0.2">
      <c r="A614" s="80" t="s">
        <v>41</v>
      </c>
      <c r="B614" s="90" t="s">
        <v>57</v>
      </c>
    </row>
    <row r="615" spans="1:2" s="75" customFormat="1" x14ac:dyDescent="0.2">
      <c r="A615" s="81" t="str">
        <f t="shared" ref="A615:A636" si="33">A3</f>
        <v>Service Target Adult % (&gt;=100%)</v>
      </c>
      <c r="B615" s="114" t="str">
        <f>'MH Measure Summary'!B20</f>
        <v>94%-Goal Not Met</v>
      </c>
    </row>
    <row r="616" spans="1:2" s="75" customFormat="1" x14ac:dyDescent="0.2">
      <c r="A616" s="81" t="str">
        <f t="shared" si="33"/>
        <v>Adult Counseling Target % (&gt;= 12%)</v>
      </c>
      <c r="B616" s="82">
        <f>'MH Measure Summary'!C20</f>
        <v>0.42339471199244599</v>
      </c>
    </row>
    <row r="617" spans="1:2" s="75" customFormat="1" x14ac:dyDescent="0.2">
      <c r="A617" s="81" t="str">
        <f t="shared" si="33"/>
        <v>ACT Target % (&gt;=54%)</v>
      </c>
      <c r="B617" s="82">
        <f>'MH Measure Summary'!D20</f>
        <v>0.75399913532209295</v>
      </c>
    </row>
    <row r="618" spans="1:2" s="75" customFormat="1" x14ac:dyDescent="0.2">
      <c r="A618" s="81" t="str">
        <f t="shared" si="33"/>
        <v>Child and Youth Service Target % (&gt;=100%)</v>
      </c>
      <c r="B618" s="114" t="str">
        <f>'MH Measure Summary'!E20</f>
        <v>93%-Goal Not Met</v>
      </c>
    </row>
    <row r="619" spans="1:2" s="75" customFormat="1" x14ac:dyDescent="0.2">
      <c r="A619" s="81" t="str">
        <f t="shared" si="33"/>
        <v>Family Partner Supports Services for LOCs 2, 3, 4 and YC % (&gt;=10%)</v>
      </c>
      <c r="B619" s="82">
        <f>'MH Measure Summary'!F20</f>
        <v>0.400444321021938</v>
      </c>
    </row>
    <row r="620" spans="1:2" s="75" customFormat="1" x14ac:dyDescent="0.2">
      <c r="A620" s="81" t="str">
        <f t="shared" si="33"/>
        <v>Community Tenure 2020 % (&gt;=96.8%)</v>
      </c>
      <c r="B620" s="82">
        <f>'MH Measure Summary'!G20</f>
        <v>0.998</v>
      </c>
    </row>
    <row r="621" spans="1:2" s="75" customFormat="1" x14ac:dyDescent="0.2">
      <c r="A621" s="81" t="str">
        <f t="shared" si="33"/>
        <v>Adult Improvement % (&gt;=20%)</v>
      </c>
      <c r="B621" s="114" t="str">
        <f>'MH Measure Summary'!H20</f>
        <v>18%-Goal Not Met</v>
      </c>
    </row>
    <row r="622" spans="1:2" s="75" customFormat="1" x14ac:dyDescent="0.2">
      <c r="A622" s="81" t="str">
        <f t="shared" si="33"/>
        <v>Adult Monthly Service Provision % (&gt;=65.6%)</v>
      </c>
      <c r="B622" s="114" t="str">
        <f>'MH Measure Summary'!I20</f>
        <v>37.1%-Goal Not Met</v>
      </c>
    </row>
    <row r="623" spans="1:2" s="75" customFormat="1" x14ac:dyDescent="0.2">
      <c r="A623" s="81" t="str">
        <f t="shared" si="33"/>
        <v>Employment Improvement % (&gt;=39.8%)</v>
      </c>
      <c r="B623" s="82" t="str">
        <f>'MH Measure Summary'!J20</f>
        <v>90.1%</v>
      </c>
    </row>
    <row r="624" spans="1:2" s="75" customFormat="1" x14ac:dyDescent="0.2">
      <c r="A624" s="81" t="str">
        <f t="shared" si="33"/>
        <v>Residential Stability % (&gt;=84%)</v>
      </c>
      <c r="B624" s="82" t="str">
        <f>'MH Measure Summary'!K20</f>
        <v>88.7%</v>
      </c>
    </row>
    <row r="625" spans="1:2" s="75" customFormat="1" x14ac:dyDescent="0.2">
      <c r="A625" s="81" t="str">
        <f t="shared" si="33"/>
        <v>Educational or Volunteering Strengths % (&gt;=26.5%)</v>
      </c>
      <c r="B625" s="82">
        <f>'MH Measure Summary'!L20</f>
        <v>0.378</v>
      </c>
    </row>
    <row r="626" spans="1:2" s="75" customFormat="1" x14ac:dyDescent="0.2">
      <c r="A626" s="81" t="str">
        <f t="shared" si="33"/>
        <v>Hospitalization % (&lt;=1.9%)</v>
      </c>
      <c r="B626" s="82">
        <f>'MH Measure Summary'!M20</f>
        <v>4.0657494306130604E-3</v>
      </c>
    </row>
    <row r="627" spans="1:2" s="75" customFormat="1" x14ac:dyDescent="0.2">
      <c r="A627" s="81" t="str">
        <f t="shared" si="33"/>
        <v>Effective Crisis Response % (&gt;=75.1%)</v>
      </c>
      <c r="B627" s="82">
        <f>'MH Measure Summary'!N20</f>
        <v>0.9950634696756</v>
      </c>
    </row>
    <row r="628" spans="1:2" s="75" customFormat="1" x14ac:dyDescent="0.2">
      <c r="A628" s="81" t="str">
        <f t="shared" si="33"/>
        <v>Frequent Admission % (&lt;=0.3%)</v>
      </c>
      <c r="B628" s="82">
        <f>'MH Measure Summary'!O20</f>
        <v>1.07615597087205E-4</v>
      </c>
    </row>
    <row r="629" spans="1:2" s="75" customFormat="1" x14ac:dyDescent="0.2">
      <c r="A629" s="81" t="str">
        <f t="shared" si="33"/>
        <v>Access to Crisis Response Services % (&gt;=52.2%)</v>
      </c>
      <c r="B629" s="114" t="str">
        <f>'MH Measure Summary'!P20</f>
        <v>47.9%-Goal Not Met</v>
      </c>
    </row>
    <row r="630" spans="1:2" s="75" customFormat="1" x14ac:dyDescent="0.2">
      <c r="A630" s="81" t="str">
        <f t="shared" si="33"/>
        <v>Jail Diversion % (&lt;=10.46%)</v>
      </c>
      <c r="B630" s="82">
        <f>'MH Measure Summary'!Q20</f>
        <v>5.2049234135667401E-2</v>
      </c>
    </row>
    <row r="631" spans="1:2" s="75" customFormat="1" x14ac:dyDescent="0.2">
      <c r="A631" s="81" t="str">
        <f t="shared" si="33"/>
        <v>Juvenile Justice Avoidance % (&gt;=95%)</v>
      </c>
      <c r="B631" s="82">
        <f>'MH Measure Summary'!R20</f>
        <v>0.99504950495049505</v>
      </c>
    </row>
    <row r="632" spans="1:2" s="75" customFormat="1" x14ac:dyDescent="0.2">
      <c r="A632" s="81" t="str">
        <f t="shared" si="33"/>
        <v>Child and Youth Improvement Measure % (&gt;=25%)</v>
      </c>
      <c r="B632" s="82">
        <f>'MH Measure Summary'!S20</f>
        <v>0.35199999999999998</v>
      </c>
    </row>
    <row r="633" spans="1:2" s="75" customFormat="1" x14ac:dyDescent="0.2">
      <c r="A633" s="81" t="str">
        <f t="shared" si="33"/>
        <v>Child and Youth Monthly Service Provision % (&gt;=65%)</v>
      </c>
      <c r="B633" s="114" t="str">
        <f>'MH Measure Summary'!T20</f>
        <v>64.6%-Goal Not Met</v>
      </c>
    </row>
    <row r="634" spans="1:2" s="75" customFormat="1" x14ac:dyDescent="0.2">
      <c r="A634" s="81" t="str">
        <f t="shared" si="33"/>
        <v>Child and Youth School % (&gt;=60%)</v>
      </c>
      <c r="B634" s="114" t="str">
        <f>'MH Measure Summary'!U20</f>
        <v>57.1%-Goal Not Met</v>
      </c>
    </row>
    <row r="635" spans="1:2" s="75" customFormat="1" x14ac:dyDescent="0.2">
      <c r="A635" s="81" t="str">
        <f t="shared" si="33"/>
        <v>Family and Living Situation % (&gt;=67.5%)</v>
      </c>
      <c r="B635" s="82">
        <f>'MH Measure Summary'!V20</f>
        <v>0.78</v>
      </c>
    </row>
    <row r="636" spans="1:2" s="75" customFormat="1" ht="14.25" customHeight="1" x14ac:dyDescent="0.2">
      <c r="A636" s="81" t="str">
        <f t="shared" si="33"/>
        <v>Follow-Up Within 7 Days: Face-to-Face (CARE Based) % (&gt;=75% Annual Measure)</v>
      </c>
      <c r="B636" s="114" t="str">
        <f>'MH Measure Summary'!W20</f>
        <v>69.08%-Goal Not Met</v>
      </c>
    </row>
    <row r="637" spans="1:2" s="75" customFormat="1" x14ac:dyDescent="0.2">
      <c r="A637" s="81" t="str">
        <f t="shared" ref="A637:A639" si="34">A25</f>
        <v>Long-Term Services and Support Screen Follow-Up (&gt;=70% Annual Measure)</v>
      </c>
      <c r="B637" s="114" t="str">
        <f>'MH Measure Summary'!X20</f>
        <v>40%-Goal Not Met</v>
      </c>
    </row>
    <row r="638" spans="1:2" s="75" customFormat="1" x14ac:dyDescent="0.2">
      <c r="A638" s="81" t="str">
        <f t="shared" si="34"/>
        <v>Community Linkage % (&gt;=23% Annual Measure)</v>
      </c>
      <c r="B638" s="82">
        <f>'MH Measure Summary'!Y20</f>
        <v>0.53312788906009301</v>
      </c>
    </row>
    <row r="639" spans="1:2" s="75" customFormat="1" x14ac:dyDescent="0.2">
      <c r="A639" s="81" t="str">
        <f t="shared" si="34"/>
        <v>Crisis Follow-Up Within 30 Days % (&gt;=90%)</v>
      </c>
      <c r="B639" s="82">
        <f>'MH Measure Summary'!Z20</f>
        <v>0.96451612903225803</v>
      </c>
    </row>
    <row r="640" spans="1:2" s="75" customFormat="1" x14ac:dyDescent="0.2">
      <c r="A640" s="81" t="s">
        <v>300</v>
      </c>
      <c r="B640" s="82">
        <f>'MH Measure Summary'!AA20</f>
        <v>0.182</v>
      </c>
    </row>
    <row r="641" spans="1:2" s="75" customFormat="1" x14ac:dyDescent="0.2">
      <c r="A641" s="81" t="s">
        <v>272</v>
      </c>
      <c r="B641" s="114" t="str">
        <f>'MH Measure Summary'!AB20</f>
        <v>59%-Goal Not Met</v>
      </c>
    </row>
    <row r="642" spans="1:2" s="75" customFormat="1" x14ac:dyDescent="0.2">
      <c r="A642" s="81" t="s">
        <v>296</v>
      </c>
      <c r="B642" s="82">
        <f>'MH Measure Summary'!AC20</f>
        <v>0.72</v>
      </c>
    </row>
    <row r="643" spans="1:2" s="75" customFormat="1" x14ac:dyDescent="0.2">
      <c r="A643" s="81" t="s">
        <v>297</v>
      </c>
      <c r="B643" s="82">
        <f>'MH Measure Summary'!AD20</f>
        <v>0.105</v>
      </c>
    </row>
    <row r="644" spans="1:2" s="75" customFormat="1" x14ac:dyDescent="0.2">
      <c r="A644" s="81" t="s">
        <v>301</v>
      </c>
      <c r="B644" s="82">
        <f>'MH Measure Summary'!AE20</f>
        <v>0.35599999999999998</v>
      </c>
    </row>
    <row r="645" spans="1:2" s="75" customFormat="1" x14ac:dyDescent="0.2">
      <c r="A645" s="81" t="s">
        <v>298</v>
      </c>
      <c r="B645" s="82">
        <f>'MH Measure Summary'!AF20</f>
        <v>9.6000000000000002E-2</v>
      </c>
    </row>
    <row r="646" spans="1:2" s="75" customFormat="1" x14ac:dyDescent="0.2">
      <c r="A646" s="81" t="s">
        <v>299</v>
      </c>
      <c r="B646" s="82">
        <f>'MH Measure Summary'!AG20</f>
        <v>7.3999999999999996E-2</v>
      </c>
    </row>
    <row r="647" spans="1:2" s="75" customFormat="1" ht="4.1500000000000004" customHeight="1" x14ac:dyDescent="0.2">
      <c r="A647" s="150"/>
      <c r="B647" s="151"/>
    </row>
    <row r="648" spans="1:2" s="75" customFormat="1" x14ac:dyDescent="0.2">
      <c r="A648" s="80" t="s">
        <v>41</v>
      </c>
      <c r="B648" s="90" t="s">
        <v>58</v>
      </c>
    </row>
    <row r="649" spans="1:2" s="75" customFormat="1" x14ac:dyDescent="0.2">
      <c r="A649" s="81" t="str">
        <f t="shared" ref="A649:A670" si="35">A3</f>
        <v>Service Target Adult % (&gt;=100%)</v>
      </c>
      <c r="B649" s="82">
        <f>'MH Measure Summary'!B21</f>
        <v>1.1832332058984201</v>
      </c>
    </row>
    <row r="650" spans="1:2" s="75" customFormat="1" x14ac:dyDescent="0.2">
      <c r="A650" s="81" t="str">
        <f t="shared" si="35"/>
        <v>Adult Counseling Target % (&gt;= 12%)</v>
      </c>
      <c r="B650" s="82">
        <f>'MH Measure Summary'!C21</f>
        <v>0.26863468634686299</v>
      </c>
    </row>
    <row r="651" spans="1:2" s="75" customFormat="1" x14ac:dyDescent="0.2">
      <c r="A651" s="81" t="str">
        <f t="shared" si="35"/>
        <v>ACT Target % (&gt;=54%)</v>
      </c>
      <c r="B651" s="82">
        <f>'MH Measure Summary'!D21</f>
        <v>0.78246753246753198</v>
      </c>
    </row>
    <row r="652" spans="1:2" s="75" customFormat="1" x14ac:dyDescent="0.2">
      <c r="A652" s="81" t="str">
        <f t="shared" si="35"/>
        <v>Child and Youth Service Target % (&gt;=100%)</v>
      </c>
      <c r="B652" s="82">
        <f>'MH Measure Summary'!E21</f>
        <v>1.1495793901156699</v>
      </c>
    </row>
    <row r="653" spans="1:2" s="75" customFormat="1" x14ac:dyDescent="0.2">
      <c r="A653" s="81" t="str">
        <f t="shared" si="35"/>
        <v>Family Partner Supports Services for LOCs 2, 3, 4 and YC % (&gt;=10%)</v>
      </c>
      <c r="B653" s="82">
        <f>'MH Measure Summary'!F21</f>
        <v>0.14645072363886999</v>
      </c>
    </row>
    <row r="654" spans="1:2" x14ac:dyDescent="0.2">
      <c r="A654" s="81" t="str">
        <f t="shared" si="35"/>
        <v>Community Tenure 2020 % (&gt;=96.8%)</v>
      </c>
      <c r="B654" s="82">
        <f>'MH Measure Summary'!G21</f>
        <v>0.99</v>
      </c>
    </row>
    <row r="655" spans="1:2" x14ac:dyDescent="0.2">
      <c r="A655" s="81" t="str">
        <f t="shared" si="35"/>
        <v>Adult Improvement % (&gt;=20%)</v>
      </c>
      <c r="B655" s="82">
        <f>'MH Measure Summary'!H21</f>
        <v>0.42765084944346798</v>
      </c>
    </row>
    <row r="656" spans="1:2" x14ac:dyDescent="0.2">
      <c r="A656" s="81" t="str">
        <f t="shared" si="35"/>
        <v>Adult Monthly Service Provision % (&gt;=65.6%)</v>
      </c>
      <c r="B656" s="114" t="str">
        <f>'MH Measure Summary'!I21</f>
        <v>60.0%-Goal Not Met</v>
      </c>
    </row>
    <row r="657" spans="1:2" x14ac:dyDescent="0.2">
      <c r="A657" s="81" t="str">
        <f t="shared" si="35"/>
        <v>Employment Improvement % (&gt;=39.8%)</v>
      </c>
      <c r="B657" s="82" t="str">
        <f>'MH Measure Summary'!J21</f>
        <v>73.3%</v>
      </c>
    </row>
    <row r="658" spans="1:2" x14ac:dyDescent="0.2">
      <c r="A658" s="81" t="str">
        <f t="shared" si="35"/>
        <v>Residential Stability % (&gt;=84%)</v>
      </c>
      <c r="B658" s="82" t="str">
        <f>'MH Measure Summary'!K21</f>
        <v>87.9%</v>
      </c>
    </row>
    <row r="659" spans="1:2" x14ac:dyDescent="0.2">
      <c r="A659" s="81" t="str">
        <f t="shared" si="35"/>
        <v>Educational or Volunteering Strengths % (&gt;=26.5%)</v>
      </c>
      <c r="B659" s="82">
        <f>'MH Measure Summary'!L21</f>
        <v>0.46100000000000002</v>
      </c>
    </row>
    <row r="660" spans="1:2" x14ac:dyDescent="0.2">
      <c r="A660" s="81" t="str">
        <f t="shared" si="35"/>
        <v>Hospitalization % (&lt;=1.9%)</v>
      </c>
      <c r="B660" s="82">
        <f>'MH Measure Summary'!M21</f>
        <v>1.5911504399000301E-2</v>
      </c>
    </row>
    <row r="661" spans="1:2" x14ac:dyDescent="0.2">
      <c r="A661" s="81" t="str">
        <f t="shared" si="35"/>
        <v>Effective Crisis Response % (&gt;=75.1%)</v>
      </c>
      <c r="B661" s="82">
        <f>'MH Measure Summary'!N21</f>
        <v>0.84475639966969496</v>
      </c>
    </row>
    <row r="662" spans="1:2" x14ac:dyDescent="0.2">
      <c r="A662" s="81" t="str">
        <f t="shared" si="35"/>
        <v>Frequent Admission % (&lt;=0.3%)</v>
      </c>
      <c r="B662" s="82">
        <f>'MH Measure Summary'!O21</f>
        <v>3.48594004183128E-4</v>
      </c>
    </row>
    <row r="663" spans="1:2" x14ac:dyDescent="0.2">
      <c r="A663" s="81" t="str">
        <f t="shared" si="35"/>
        <v>Access to Crisis Response Services % (&gt;=52.2%)</v>
      </c>
      <c r="B663" s="114" t="str">
        <f>'MH Measure Summary'!P21</f>
        <v>46.5%-Goal Not Met</v>
      </c>
    </row>
    <row r="664" spans="1:2" x14ac:dyDescent="0.2">
      <c r="A664" s="81" t="str">
        <f t="shared" si="35"/>
        <v>Jail Diversion % (&lt;=10.46%)</v>
      </c>
      <c r="B664" s="114" t="str">
        <f>'MH Measure Summary'!Q21</f>
        <v>11.21%-Goal Not Met</v>
      </c>
    </row>
    <row r="665" spans="1:2" x14ac:dyDescent="0.2">
      <c r="A665" s="81" t="str">
        <f t="shared" si="35"/>
        <v>Juvenile Justice Avoidance % (&gt;=95%)</v>
      </c>
      <c r="B665" s="82">
        <f>'MH Measure Summary'!R21</f>
        <v>0.98370927318295698</v>
      </c>
    </row>
    <row r="666" spans="1:2" x14ac:dyDescent="0.2">
      <c r="A666" s="81" t="str">
        <f t="shared" si="35"/>
        <v>Child and Youth Improvement Measure % (&gt;=25%)</v>
      </c>
      <c r="B666" s="82">
        <f>'MH Measure Summary'!S21</f>
        <v>0.432</v>
      </c>
    </row>
    <row r="667" spans="1:2" x14ac:dyDescent="0.2">
      <c r="A667" s="81" t="str">
        <f t="shared" si="35"/>
        <v>Child and Youth Monthly Service Provision % (&gt;=65%)</v>
      </c>
      <c r="B667" s="82">
        <f>'MH Measure Summary'!T21</f>
        <v>0.73345935727788303</v>
      </c>
    </row>
    <row r="668" spans="1:2" x14ac:dyDescent="0.2">
      <c r="A668" s="81" t="str">
        <f t="shared" si="35"/>
        <v>Child and Youth School % (&gt;=60%)</v>
      </c>
      <c r="B668" s="82">
        <f>'MH Measure Summary'!U21</f>
        <v>0.67500000000000004</v>
      </c>
    </row>
    <row r="669" spans="1:2" x14ac:dyDescent="0.2">
      <c r="A669" s="81" t="str">
        <f t="shared" si="35"/>
        <v>Family and Living Situation % (&gt;=67.5%)</v>
      </c>
      <c r="B669" s="114" t="str">
        <f>'MH Measure Summary'!V21</f>
        <v>64.5%-Goal Not Met</v>
      </c>
    </row>
    <row r="670" spans="1:2" ht="14.25" customHeight="1" x14ac:dyDescent="0.2">
      <c r="A670" s="81" t="str">
        <f t="shared" si="35"/>
        <v>Follow-Up Within 7 Days: Face-to-Face (CARE Based) % (&gt;=75% Annual Measure)</v>
      </c>
      <c r="B670" s="114" t="str">
        <f>'MH Measure Summary'!W21</f>
        <v>67.24%-Goal Not Met</v>
      </c>
    </row>
    <row r="671" spans="1:2" x14ac:dyDescent="0.2">
      <c r="A671" s="81" t="str">
        <f t="shared" ref="A671:A673" si="36">A25</f>
        <v>Long-Term Services and Support Screen Follow-Up (&gt;=70% Annual Measure)</v>
      </c>
      <c r="B671" s="114" t="str">
        <f>'MH Measure Summary'!X21</f>
        <v>50%-Goal Not Met</v>
      </c>
    </row>
    <row r="672" spans="1:2" x14ac:dyDescent="0.2">
      <c r="A672" s="81" t="str">
        <f t="shared" si="36"/>
        <v>Community Linkage % (&gt;=23% Annual Measure)</v>
      </c>
      <c r="B672" s="82">
        <f>'MH Measure Summary'!Y21</f>
        <v>0.252356020942408</v>
      </c>
    </row>
    <row r="673" spans="1:2" x14ac:dyDescent="0.2">
      <c r="A673" s="81" t="str">
        <f t="shared" si="36"/>
        <v>Crisis Follow-Up Within 30 Days % (&gt;=90%)</v>
      </c>
      <c r="B673" s="82">
        <f>'MH Measure Summary'!Z21</f>
        <v>0.97321428571428603</v>
      </c>
    </row>
    <row r="674" spans="1:2" x14ac:dyDescent="0.2">
      <c r="A674" s="81" t="s">
        <v>300</v>
      </c>
      <c r="B674" s="82">
        <f>'MH Measure Summary'!AA21</f>
        <v>0.217</v>
      </c>
    </row>
    <row r="675" spans="1:2" x14ac:dyDescent="0.2">
      <c r="A675" s="81" t="s">
        <v>272</v>
      </c>
      <c r="B675" s="114" t="str">
        <f>'MH Measure Summary'!AB21</f>
        <v>35%-Goal Not Met</v>
      </c>
    </row>
    <row r="676" spans="1:2" x14ac:dyDescent="0.2">
      <c r="A676" s="81" t="s">
        <v>296</v>
      </c>
      <c r="B676" s="82">
        <f>'MH Measure Summary'!AC21</f>
        <v>0.73899999999999999</v>
      </c>
    </row>
    <row r="677" spans="1:2" x14ac:dyDescent="0.2">
      <c r="A677" s="81" t="s">
        <v>297</v>
      </c>
      <c r="B677" s="82">
        <f>'MH Measure Summary'!AD21</f>
        <v>0.23200000000000001</v>
      </c>
    </row>
    <row r="678" spans="1:2" x14ac:dyDescent="0.2">
      <c r="A678" s="81" t="s">
        <v>301</v>
      </c>
      <c r="B678" s="82">
        <f>'MH Measure Summary'!AE21</f>
        <v>0.22</v>
      </c>
    </row>
    <row r="679" spans="1:2" x14ac:dyDescent="0.2">
      <c r="A679" s="81" t="s">
        <v>298</v>
      </c>
      <c r="B679" s="82">
        <f>'MH Measure Summary'!AF21</f>
        <v>0</v>
      </c>
    </row>
    <row r="680" spans="1:2" x14ac:dyDescent="0.2">
      <c r="A680" s="81" t="s">
        <v>299</v>
      </c>
      <c r="B680" s="82">
        <f>'MH Measure Summary'!AG21</f>
        <v>0.38200000000000001</v>
      </c>
    </row>
    <row r="681" spans="1:2" ht="4.1500000000000004" customHeight="1" x14ac:dyDescent="0.2">
      <c r="A681" s="150"/>
      <c r="B681" s="151"/>
    </row>
    <row r="682" spans="1:2" x14ac:dyDescent="0.2">
      <c r="A682" s="80" t="s">
        <v>41</v>
      </c>
      <c r="B682" s="90" t="s">
        <v>59</v>
      </c>
    </row>
    <row r="683" spans="1:2" x14ac:dyDescent="0.2">
      <c r="A683" s="81" t="str">
        <f t="shared" ref="A683:A704" si="37">A3</f>
        <v>Service Target Adult % (&gt;=100%)</v>
      </c>
      <c r="B683" s="82">
        <f>'MH Measure Summary'!B22</f>
        <v>1.0673333333333299</v>
      </c>
    </row>
    <row r="684" spans="1:2" x14ac:dyDescent="0.2">
      <c r="A684" s="81" t="str">
        <f t="shared" si="37"/>
        <v>Adult Counseling Target % (&gt;= 12%)</v>
      </c>
      <c r="B684" s="82">
        <f>'MH Measure Summary'!C22</f>
        <v>0.68350383631713596</v>
      </c>
    </row>
    <row r="685" spans="1:2" x14ac:dyDescent="0.2">
      <c r="A685" s="81" t="str">
        <f t="shared" si="37"/>
        <v>ACT Target % (&gt;=54%)</v>
      </c>
      <c r="B685" s="82">
        <f>'MH Measure Summary'!D22</f>
        <v>0.88571428571428601</v>
      </c>
    </row>
    <row r="686" spans="1:2" x14ac:dyDescent="0.2">
      <c r="A686" s="81" t="str">
        <f t="shared" si="37"/>
        <v>Child and Youth Service Target % (&gt;=100%)</v>
      </c>
      <c r="B686" s="114" t="str">
        <f>'MH Measure Summary'!E22</f>
        <v>93%-Goal Not Met</v>
      </c>
    </row>
    <row r="687" spans="1:2" x14ac:dyDescent="0.2">
      <c r="A687" s="81" t="str">
        <f t="shared" si="37"/>
        <v>Family Partner Supports Services for LOCs 2, 3, 4 and YC % (&gt;=10%)</v>
      </c>
      <c r="B687" s="82">
        <f>'MH Measure Summary'!F22</f>
        <v>0.125486381322957</v>
      </c>
    </row>
    <row r="688" spans="1:2" x14ac:dyDescent="0.2">
      <c r="A688" s="81" t="str">
        <f t="shared" si="37"/>
        <v>Community Tenure 2020 % (&gt;=96.8%)</v>
      </c>
      <c r="B688" s="82">
        <f>'MH Measure Summary'!G22</f>
        <v>0.98699999999999999</v>
      </c>
    </row>
    <row r="689" spans="1:2" x14ac:dyDescent="0.2">
      <c r="A689" s="81" t="str">
        <f t="shared" si="37"/>
        <v>Adult Improvement % (&gt;=20%)</v>
      </c>
      <c r="B689" s="82">
        <f>'MH Measure Summary'!H22</f>
        <v>0.40400000000000003</v>
      </c>
    </row>
    <row r="690" spans="1:2" x14ac:dyDescent="0.2">
      <c r="A690" s="81" t="str">
        <f t="shared" si="37"/>
        <v>Adult Monthly Service Provision % (&gt;=65.6%)</v>
      </c>
      <c r="B690" s="114" t="str">
        <f>'MH Measure Summary'!I22</f>
        <v>55.6%-Goal Not Met</v>
      </c>
    </row>
    <row r="691" spans="1:2" x14ac:dyDescent="0.2">
      <c r="A691" s="81" t="str">
        <f t="shared" si="37"/>
        <v>Employment Improvement % (&gt;=39.8%)</v>
      </c>
      <c r="B691" s="82" t="str">
        <f>'MH Measure Summary'!J22</f>
        <v>93.5%</v>
      </c>
    </row>
    <row r="692" spans="1:2" x14ac:dyDescent="0.2">
      <c r="A692" s="81" t="str">
        <f t="shared" si="37"/>
        <v>Residential Stability % (&gt;=84%)</v>
      </c>
      <c r="B692" s="82" t="str">
        <f>'MH Measure Summary'!K22</f>
        <v>92.3%</v>
      </c>
    </row>
    <row r="693" spans="1:2" x14ac:dyDescent="0.2">
      <c r="A693" s="81" t="str">
        <f t="shared" si="37"/>
        <v>Educational or Volunteering Strengths % (&gt;=26.5%)</v>
      </c>
      <c r="B693" s="82">
        <f>'MH Measure Summary'!L22</f>
        <v>0.45800000000000002</v>
      </c>
    </row>
    <row r="694" spans="1:2" x14ac:dyDescent="0.2">
      <c r="A694" s="81" t="str">
        <f t="shared" si="37"/>
        <v>Hospitalization % (&lt;=1.9%)</v>
      </c>
      <c r="B694" s="114" t="str">
        <f>'MH Measure Summary'!M22</f>
        <v>2.0%-Goal Not Met</v>
      </c>
    </row>
    <row r="695" spans="1:2" x14ac:dyDescent="0.2">
      <c r="A695" s="81" t="str">
        <f t="shared" si="37"/>
        <v>Effective Crisis Response % (&gt;=75.1%)</v>
      </c>
      <c r="B695" s="82">
        <f>'MH Measure Summary'!N22</f>
        <v>0.86056782334384896</v>
      </c>
    </row>
    <row r="696" spans="1:2" x14ac:dyDescent="0.2">
      <c r="A696" s="81" t="str">
        <f t="shared" si="37"/>
        <v>Frequent Admission % (&lt;=0.3%)</v>
      </c>
      <c r="B696" s="82">
        <f>'MH Measure Summary'!O22</f>
        <v>2.9997000299969998E-4</v>
      </c>
    </row>
    <row r="697" spans="1:2" x14ac:dyDescent="0.2">
      <c r="A697" s="81" t="str">
        <f t="shared" si="37"/>
        <v>Access to Crisis Response Services % (&gt;=52.2%)</v>
      </c>
      <c r="B697" s="82">
        <f>'MH Measure Summary'!P22</f>
        <v>0.60647571606475703</v>
      </c>
    </row>
    <row r="698" spans="1:2" x14ac:dyDescent="0.2">
      <c r="A698" s="81" t="str">
        <f t="shared" si="37"/>
        <v>Jail Diversion % (&lt;=10.46%)</v>
      </c>
      <c r="B698" s="114" t="str">
        <f>'MH Measure Summary'!Q22</f>
        <v>15.89%-Goal Not Met</v>
      </c>
    </row>
    <row r="699" spans="1:2" x14ac:dyDescent="0.2">
      <c r="A699" s="81" t="str">
        <f t="shared" si="37"/>
        <v>Juvenile Justice Avoidance % (&gt;=95%)</v>
      </c>
      <c r="B699" s="82">
        <f>'MH Measure Summary'!R22</f>
        <v>0.99734042553191504</v>
      </c>
    </row>
    <row r="700" spans="1:2" x14ac:dyDescent="0.2">
      <c r="A700" s="81" t="str">
        <f t="shared" si="37"/>
        <v>Child and Youth Improvement Measure % (&gt;=25%)</v>
      </c>
      <c r="B700" s="82">
        <f>'MH Measure Summary'!S22</f>
        <v>0.41799999999999998</v>
      </c>
    </row>
    <row r="701" spans="1:2" x14ac:dyDescent="0.2">
      <c r="A701" s="81" t="str">
        <f t="shared" si="37"/>
        <v>Child and Youth Monthly Service Provision % (&gt;=65%)</v>
      </c>
      <c r="B701" s="114" t="str">
        <f>'MH Measure Summary'!T22</f>
        <v>58.5%-Goal Not Met</v>
      </c>
    </row>
    <row r="702" spans="1:2" x14ac:dyDescent="0.2">
      <c r="A702" s="81" t="str">
        <f t="shared" si="37"/>
        <v>Child and Youth School % (&gt;=60%)</v>
      </c>
      <c r="B702" s="82">
        <f>'MH Measure Summary'!U22</f>
        <v>0.83499999999999996</v>
      </c>
    </row>
    <row r="703" spans="1:2" x14ac:dyDescent="0.2">
      <c r="A703" s="81" t="str">
        <f t="shared" si="37"/>
        <v>Family and Living Situation % (&gt;=67.5%)</v>
      </c>
      <c r="B703" s="82">
        <f>'MH Measure Summary'!V22</f>
        <v>0.82</v>
      </c>
    </row>
    <row r="704" spans="1:2" ht="14.25" customHeight="1" x14ac:dyDescent="0.2">
      <c r="A704" s="81" t="str">
        <f t="shared" si="37"/>
        <v>Follow-Up Within 7 Days: Face-to-Face (CARE Based) % (&gt;=75% Annual Measure)</v>
      </c>
      <c r="B704" s="82">
        <f>'MH Measure Summary'!W22</f>
        <v>0.875</v>
      </c>
    </row>
    <row r="705" spans="1:2" x14ac:dyDescent="0.2">
      <c r="A705" s="81" t="str">
        <f t="shared" ref="A705:A707" si="38">A25</f>
        <v>Long-Term Services and Support Screen Follow-Up (&gt;=70% Annual Measure)</v>
      </c>
      <c r="B705" s="82">
        <f>'MH Measure Summary'!X22</f>
        <v>0.72</v>
      </c>
    </row>
    <row r="706" spans="1:2" x14ac:dyDescent="0.2">
      <c r="A706" s="81" t="str">
        <f t="shared" si="38"/>
        <v>Community Linkage % (&gt;=23% Annual Measure)</v>
      </c>
      <c r="B706" s="82">
        <f>'MH Measure Summary'!Y22</f>
        <v>0.25230769230769201</v>
      </c>
    </row>
    <row r="707" spans="1:2" x14ac:dyDescent="0.2">
      <c r="A707" s="81" t="str">
        <f t="shared" si="38"/>
        <v>Crisis Follow-Up Within 30 Days % (&gt;=90%)</v>
      </c>
      <c r="B707" s="82">
        <f>'MH Measure Summary'!Z22</f>
        <v>0.85714285714285698</v>
      </c>
    </row>
    <row r="708" spans="1:2" x14ac:dyDescent="0.2">
      <c r="A708" s="81" t="s">
        <v>300</v>
      </c>
      <c r="B708" s="82">
        <f>'MH Measure Summary'!AA22</f>
        <v>0</v>
      </c>
    </row>
    <row r="709" spans="1:2" x14ac:dyDescent="0.2">
      <c r="A709" s="81" t="s">
        <v>272</v>
      </c>
      <c r="B709" s="114" t="str">
        <f>'MH Measure Summary'!AB22</f>
        <v>54%-Goal Not Met</v>
      </c>
    </row>
    <row r="710" spans="1:2" x14ac:dyDescent="0.2">
      <c r="A710" s="81" t="s">
        <v>296</v>
      </c>
      <c r="B710" s="82">
        <f>'MH Measure Summary'!AC22</f>
        <v>0.86299999999999999</v>
      </c>
    </row>
    <row r="711" spans="1:2" x14ac:dyDescent="0.2">
      <c r="A711" s="81" t="s">
        <v>297</v>
      </c>
      <c r="B711" s="82">
        <f>'MH Measure Summary'!AD22</f>
        <v>0.112</v>
      </c>
    </row>
    <row r="712" spans="1:2" x14ac:dyDescent="0.2">
      <c r="A712" s="81" t="s">
        <v>301</v>
      </c>
      <c r="B712" s="82">
        <f>'MH Measure Summary'!AE22</f>
        <v>0.46500000000000002</v>
      </c>
    </row>
    <row r="713" spans="1:2" x14ac:dyDescent="0.2">
      <c r="A713" s="81" t="s">
        <v>298</v>
      </c>
      <c r="B713" s="82">
        <f>'MH Measure Summary'!AF22</f>
        <v>0</v>
      </c>
    </row>
    <row r="714" spans="1:2" x14ac:dyDescent="0.2">
      <c r="A714" s="81" t="s">
        <v>299</v>
      </c>
      <c r="B714" s="82">
        <f>'MH Measure Summary'!AG22</f>
        <v>0.36599999999999999</v>
      </c>
    </row>
    <row r="715" spans="1:2" ht="4.1500000000000004" customHeight="1" x14ac:dyDescent="0.2">
      <c r="A715" s="150"/>
      <c r="B715" s="151"/>
    </row>
    <row r="716" spans="1:2" x14ac:dyDescent="0.2">
      <c r="A716" s="80" t="s">
        <v>41</v>
      </c>
      <c r="B716" s="90" t="s">
        <v>60</v>
      </c>
    </row>
    <row r="717" spans="1:2" x14ac:dyDescent="0.2">
      <c r="A717" s="81" t="str">
        <f t="shared" ref="A717:A738" si="39">A3</f>
        <v>Service Target Adult % (&gt;=100%)</v>
      </c>
      <c r="B717" s="82">
        <f>'MH Measure Summary'!B23</f>
        <v>1.0019178421182899</v>
      </c>
    </row>
    <row r="718" spans="1:2" x14ac:dyDescent="0.2">
      <c r="A718" s="81" t="str">
        <f t="shared" si="39"/>
        <v>Adult Counseling Target % (&gt;= 12%)</v>
      </c>
      <c r="B718" s="82">
        <f>'MH Measure Summary'!C23</f>
        <v>0.59095688748685604</v>
      </c>
    </row>
    <row r="719" spans="1:2" x14ac:dyDescent="0.2">
      <c r="A719" s="81" t="str">
        <f t="shared" si="39"/>
        <v>ACT Target % (&gt;=54%)</v>
      </c>
      <c r="B719" s="82">
        <f>'MH Measure Summary'!D23</f>
        <v>0.86582278481012698</v>
      </c>
    </row>
    <row r="720" spans="1:2" x14ac:dyDescent="0.2">
      <c r="A720" s="81" t="str">
        <f t="shared" si="39"/>
        <v>Child and Youth Service Target % (&gt;=100%)</v>
      </c>
      <c r="B720" s="82">
        <f>'MH Measure Summary'!E23</f>
        <v>1.2001709401709399</v>
      </c>
    </row>
    <row r="721" spans="1:2" x14ac:dyDescent="0.2">
      <c r="A721" s="81" t="str">
        <f t="shared" si="39"/>
        <v>Family Partner Supports Services for LOCs 2, 3, 4 and YC % (&gt;=10%)</v>
      </c>
      <c r="B721" s="114" t="str">
        <f>'MH Measure Summary'!F23</f>
        <v>7.02%-Goal Not Met</v>
      </c>
    </row>
    <row r="722" spans="1:2" x14ac:dyDescent="0.2">
      <c r="A722" s="81" t="str">
        <f t="shared" si="39"/>
        <v>Community Tenure 2020 % (&gt;=96.8%)</v>
      </c>
      <c r="B722" s="82">
        <f>'MH Measure Summary'!G23</f>
        <v>0.996</v>
      </c>
    </row>
    <row r="723" spans="1:2" x14ac:dyDescent="0.2">
      <c r="A723" s="81" t="str">
        <f t="shared" si="39"/>
        <v>Adult Improvement % (&gt;=20%)</v>
      </c>
      <c r="B723" s="82">
        <f>'MH Measure Summary'!H23</f>
        <v>0.492555831265509</v>
      </c>
    </row>
    <row r="724" spans="1:2" x14ac:dyDescent="0.2">
      <c r="A724" s="81" t="str">
        <f t="shared" si="39"/>
        <v>Adult Monthly Service Provision % (&gt;=65.6%)</v>
      </c>
      <c r="B724" s="82">
        <f>'MH Measure Summary'!I23</f>
        <v>0.70014245014245002</v>
      </c>
    </row>
    <row r="725" spans="1:2" x14ac:dyDescent="0.2">
      <c r="A725" s="81" t="str">
        <f t="shared" si="39"/>
        <v>Employment Improvement % (&gt;=39.8%)</v>
      </c>
      <c r="B725" s="82" t="str">
        <f>'MH Measure Summary'!J23</f>
        <v>39.4%</v>
      </c>
    </row>
    <row r="726" spans="1:2" x14ac:dyDescent="0.2">
      <c r="A726" s="81" t="str">
        <f t="shared" si="39"/>
        <v>Residential Stability % (&gt;=84%)</v>
      </c>
      <c r="B726" s="82" t="str">
        <f>'MH Measure Summary'!K23</f>
        <v>89.0%</v>
      </c>
    </row>
    <row r="727" spans="1:2" x14ac:dyDescent="0.2">
      <c r="A727" s="81" t="str">
        <f t="shared" si="39"/>
        <v>Educational or Volunteering Strengths % (&gt;=26.5%)</v>
      </c>
      <c r="B727" s="82">
        <f>'MH Measure Summary'!L23</f>
        <v>0.26700000000000002</v>
      </c>
    </row>
    <row r="728" spans="1:2" x14ac:dyDescent="0.2">
      <c r="A728" s="81" t="str">
        <f t="shared" si="39"/>
        <v>Hospitalization % (&lt;=1.9%)</v>
      </c>
      <c r="B728" s="82">
        <f>'MH Measure Summary'!M23</f>
        <v>1.0982835747852601E-2</v>
      </c>
    </row>
    <row r="729" spans="1:2" x14ac:dyDescent="0.2">
      <c r="A729" s="81" t="str">
        <f t="shared" si="39"/>
        <v>Effective Crisis Response % (&gt;=75.1%)</v>
      </c>
      <c r="B729" s="82">
        <f>'MH Measure Summary'!N23</f>
        <v>0.95863395863395895</v>
      </c>
    </row>
    <row r="730" spans="1:2" x14ac:dyDescent="0.2">
      <c r="A730" s="81" t="str">
        <f t="shared" si="39"/>
        <v>Frequent Admission % (&lt;=0.3%)</v>
      </c>
      <c r="B730" s="82">
        <f>'MH Measure Summary'!O23</f>
        <v>7.3392911108232999E-4</v>
      </c>
    </row>
    <row r="731" spans="1:2" x14ac:dyDescent="0.2">
      <c r="A731" s="81" t="str">
        <f t="shared" si="39"/>
        <v>Access to Crisis Response Services % (&gt;=52.2%)</v>
      </c>
      <c r="B731" s="114" t="str">
        <f>'MH Measure Summary'!P23</f>
        <v>34.1%-Goal Not Met</v>
      </c>
    </row>
    <row r="732" spans="1:2" x14ac:dyDescent="0.2">
      <c r="A732" s="81" t="str">
        <f t="shared" si="39"/>
        <v>Jail Diversion % (&lt;=10.46%)</v>
      </c>
      <c r="B732" s="82">
        <f>'MH Measure Summary'!Q23</f>
        <v>0.103165296052632</v>
      </c>
    </row>
    <row r="733" spans="1:2" x14ac:dyDescent="0.2">
      <c r="A733" s="81" t="str">
        <f t="shared" si="39"/>
        <v>Juvenile Justice Avoidance % (&gt;=95%)</v>
      </c>
      <c r="B733" s="82">
        <f>'MH Measure Summary'!R23</f>
        <v>0.991433021806854</v>
      </c>
    </row>
    <row r="734" spans="1:2" x14ac:dyDescent="0.2">
      <c r="A734" s="81" t="str">
        <f t="shared" si="39"/>
        <v>Child and Youth Improvement Measure % (&gt;=25%)</v>
      </c>
      <c r="B734" s="82">
        <f>'MH Measure Summary'!S23</f>
        <v>0.51200000000000001</v>
      </c>
    </row>
    <row r="735" spans="1:2" x14ac:dyDescent="0.2">
      <c r="A735" s="81" t="str">
        <f t="shared" si="39"/>
        <v>Child and Youth Monthly Service Provision % (&gt;=65%)</v>
      </c>
      <c r="B735" s="114" t="str">
        <f>'MH Measure Summary'!T23</f>
        <v>63.3%-Goal Not Met</v>
      </c>
    </row>
    <row r="736" spans="1:2" x14ac:dyDescent="0.2">
      <c r="A736" s="81" t="str">
        <f t="shared" si="39"/>
        <v>Child and Youth School % (&gt;=60%)</v>
      </c>
      <c r="B736" s="82">
        <f>'MH Measure Summary'!U23</f>
        <v>0.81100000000000005</v>
      </c>
    </row>
    <row r="737" spans="1:2" x14ac:dyDescent="0.2">
      <c r="A737" s="81" t="str">
        <f t="shared" si="39"/>
        <v>Family and Living Situation % (&gt;=67.5%)</v>
      </c>
      <c r="B737" s="82">
        <f>'MH Measure Summary'!V23</f>
        <v>0.79100000000000004</v>
      </c>
    </row>
    <row r="738" spans="1:2" ht="14.25" customHeight="1" x14ac:dyDescent="0.2">
      <c r="A738" s="81" t="str">
        <f t="shared" si="39"/>
        <v>Follow-Up Within 7 Days: Face-to-Face (CARE Based) % (&gt;=75% Annual Measure)</v>
      </c>
      <c r="B738" s="82">
        <f>'MH Measure Summary'!W23</f>
        <v>0.76190476190476186</v>
      </c>
    </row>
    <row r="739" spans="1:2" x14ac:dyDescent="0.2">
      <c r="A739" s="81" t="str">
        <f t="shared" ref="A739:A741" si="40">A25</f>
        <v>Long-Term Services and Support Screen Follow-Up (&gt;=70% Annual Measure)</v>
      </c>
      <c r="B739" s="82">
        <f>'MH Measure Summary'!X23</f>
        <v>0.86666666666666703</v>
      </c>
    </row>
    <row r="740" spans="1:2" x14ac:dyDescent="0.2">
      <c r="A740" s="81" t="str">
        <f t="shared" si="40"/>
        <v>Community Linkage % (&gt;=23% Annual Measure)</v>
      </c>
      <c r="B740" s="114" t="str">
        <f>'MH Measure Summary'!Y23</f>
        <v>19.7%-Goal Not Met</v>
      </c>
    </row>
    <row r="741" spans="1:2" x14ac:dyDescent="0.2">
      <c r="A741" s="81" t="str">
        <f t="shared" si="40"/>
        <v>Crisis Follow-Up Within 30 Days % (&gt;=90%)</v>
      </c>
      <c r="B741" s="82">
        <f>'MH Measure Summary'!Z23</f>
        <v>0.93010752688172005</v>
      </c>
    </row>
    <row r="742" spans="1:2" x14ac:dyDescent="0.2">
      <c r="A742" s="81" t="s">
        <v>300</v>
      </c>
      <c r="B742" s="82">
        <f>'MH Measure Summary'!AA23</f>
        <v>0.32300000000000001</v>
      </c>
    </row>
    <row r="743" spans="1:2" x14ac:dyDescent="0.2">
      <c r="A743" s="81" t="s">
        <v>272</v>
      </c>
      <c r="B743" s="114" t="str">
        <f>'MH Measure Summary'!AB23</f>
        <v>65%-Goal Not Met</v>
      </c>
    </row>
    <row r="744" spans="1:2" x14ac:dyDescent="0.2">
      <c r="A744" s="81" t="s">
        <v>296</v>
      </c>
      <c r="B744" s="82">
        <f>'MH Measure Summary'!AC23</f>
        <v>0.85699999999999998</v>
      </c>
    </row>
    <row r="745" spans="1:2" x14ac:dyDescent="0.2">
      <c r="A745" s="81" t="s">
        <v>297</v>
      </c>
      <c r="B745" s="82">
        <f>'MH Measure Summary'!AD23</f>
        <v>0.28199999999999997</v>
      </c>
    </row>
    <row r="746" spans="1:2" x14ac:dyDescent="0.2">
      <c r="A746" s="81" t="s">
        <v>301</v>
      </c>
      <c r="B746" s="82">
        <f>'MH Measure Summary'!AE23</f>
        <v>0.17699999999999999</v>
      </c>
    </row>
    <row r="747" spans="1:2" x14ac:dyDescent="0.2">
      <c r="A747" s="81" t="s">
        <v>298</v>
      </c>
      <c r="B747" s="82">
        <f>'MH Measure Summary'!AF23</f>
        <v>0.16600000000000001</v>
      </c>
    </row>
    <row r="748" spans="1:2" x14ac:dyDescent="0.2">
      <c r="A748" s="81" t="s">
        <v>299</v>
      </c>
      <c r="B748" s="82">
        <f>'MH Measure Summary'!AG23</f>
        <v>0.24299999999999999</v>
      </c>
    </row>
    <row r="749" spans="1:2" ht="4.1500000000000004" customHeight="1" x14ac:dyDescent="0.2">
      <c r="A749" s="150"/>
      <c r="B749" s="151"/>
    </row>
    <row r="750" spans="1:2" x14ac:dyDescent="0.2">
      <c r="A750" s="80" t="s">
        <v>41</v>
      </c>
      <c r="B750" s="90" t="s">
        <v>61</v>
      </c>
    </row>
    <row r="751" spans="1:2" x14ac:dyDescent="0.2">
      <c r="A751" s="81" t="str">
        <f t="shared" ref="A751:A772" si="41">A3</f>
        <v>Service Target Adult % (&gt;=100%)</v>
      </c>
      <c r="B751" s="82">
        <f>'MH Measure Summary'!B24</f>
        <v>1.1006560065600699</v>
      </c>
    </row>
    <row r="752" spans="1:2" x14ac:dyDescent="0.2">
      <c r="A752" s="81" t="str">
        <f t="shared" si="41"/>
        <v>Adult Counseling Target % (&gt;= 12%)</v>
      </c>
      <c r="B752" s="82">
        <f>'MH Measure Summary'!C24</f>
        <v>0.15256124721603601</v>
      </c>
    </row>
    <row r="753" spans="1:2" x14ac:dyDescent="0.2">
      <c r="A753" s="81" t="str">
        <f t="shared" si="41"/>
        <v>ACT Target % (&gt;=54%)</v>
      </c>
      <c r="B753" s="82">
        <f>'MH Measure Summary'!D24</f>
        <v>0.77593984962406004</v>
      </c>
    </row>
    <row r="754" spans="1:2" x14ac:dyDescent="0.2">
      <c r="A754" s="81" t="str">
        <f t="shared" si="41"/>
        <v>Child and Youth Service Target % (&gt;=100%)</v>
      </c>
      <c r="B754" s="114" t="str">
        <f>'MH Measure Summary'!E24</f>
        <v>99%-Goal Not Met</v>
      </c>
    </row>
    <row r="755" spans="1:2" x14ac:dyDescent="0.2">
      <c r="A755" s="81" t="str">
        <f t="shared" si="41"/>
        <v>Family Partner Supports Services for LOCs 2, 3, 4 and YC % (&gt;=10%)</v>
      </c>
      <c r="B755" s="82">
        <f>'MH Measure Summary'!F24</f>
        <v>0.10484511517077</v>
      </c>
    </row>
    <row r="756" spans="1:2" x14ac:dyDescent="0.2">
      <c r="A756" s="81" t="str">
        <f t="shared" si="41"/>
        <v>Community Tenure 2020 % (&gt;=96.8%)</v>
      </c>
      <c r="B756" s="82">
        <f>'MH Measure Summary'!G24</f>
        <v>0.97799999999999998</v>
      </c>
    </row>
    <row r="757" spans="1:2" x14ac:dyDescent="0.2">
      <c r="A757" s="81" t="str">
        <f t="shared" si="41"/>
        <v>Adult Improvement % (&gt;=20%)</v>
      </c>
      <c r="B757" s="82">
        <f>'MH Measure Summary'!H24</f>
        <v>0.37225806451612897</v>
      </c>
    </row>
    <row r="758" spans="1:2" x14ac:dyDescent="0.2">
      <c r="A758" s="81" t="str">
        <f t="shared" si="41"/>
        <v>Adult Monthly Service Provision % (&gt;=65.6%)</v>
      </c>
      <c r="B758" s="114" t="str">
        <f>'MH Measure Summary'!I24</f>
        <v>58.9%-Goal Not Met</v>
      </c>
    </row>
    <row r="759" spans="1:2" x14ac:dyDescent="0.2">
      <c r="A759" s="81" t="str">
        <f t="shared" si="41"/>
        <v>Employment Improvement % (&gt;=39.8%)</v>
      </c>
      <c r="B759" s="82" t="str">
        <f>'MH Measure Summary'!J24</f>
        <v>55.9%</v>
      </c>
    </row>
    <row r="760" spans="1:2" x14ac:dyDescent="0.2">
      <c r="A760" s="81" t="str">
        <f t="shared" si="41"/>
        <v>Residential Stability % (&gt;=84%)</v>
      </c>
      <c r="B760" s="114" t="str">
        <f>'MH Measure Summary'!K24</f>
        <v>83.6%-Goal Not Met</v>
      </c>
    </row>
    <row r="761" spans="1:2" x14ac:dyDescent="0.2">
      <c r="A761" s="81" t="str">
        <f t="shared" si="41"/>
        <v>Educational or Volunteering Strengths % (&gt;=26.5%)</v>
      </c>
      <c r="B761" s="82">
        <f>'MH Measure Summary'!L24</f>
        <v>0.371</v>
      </c>
    </row>
    <row r="762" spans="1:2" x14ac:dyDescent="0.2">
      <c r="A762" s="81" t="str">
        <f t="shared" si="41"/>
        <v>Hospitalization % (&lt;=1.9%)</v>
      </c>
      <c r="B762" s="82">
        <f>'MH Measure Summary'!M24</f>
        <v>6.9413207143381598E-3</v>
      </c>
    </row>
    <row r="763" spans="1:2" x14ac:dyDescent="0.2">
      <c r="A763" s="81" t="str">
        <f t="shared" si="41"/>
        <v>Effective Crisis Response % (&gt;=75.1%)</v>
      </c>
      <c r="B763" s="82">
        <f>'MH Measure Summary'!N24</f>
        <v>0.91778450887061902</v>
      </c>
    </row>
    <row r="764" spans="1:2" x14ac:dyDescent="0.2">
      <c r="A764" s="81" t="str">
        <f t="shared" si="41"/>
        <v>Frequent Admission % (&lt;=0.3%)</v>
      </c>
      <c r="B764" s="82">
        <f>'MH Measure Summary'!O24</f>
        <v>1.9238476953907799E-3</v>
      </c>
    </row>
    <row r="765" spans="1:2" x14ac:dyDescent="0.2">
      <c r="A765" s="81" t="str">
        <f t="shared" si="41"/>
        <v>Access to Crisis Response Services % (&gt;=52.2%)</v>
      </c>
      <c r="B765" s="114" t="str">
        <f>'MH Measure Summary'!P24</f>
        <v>50.8%-Goal Not Met</v>
      </c>
    </row>
    <row r="766" spans="1:2" x14ac:dyDescent="0.2">
      <c r="A766" s="81" t="str">
        <f t="shared" si="41"/>
        <v>Jail Diversion % (&lt;=10.46%)</v>
      </c>
      <c r="B766" s="82">
        <f>'MH Measure Summary'!Q24</f>
        <v>6.3341563786008206E-2</v>
      </c>
    </row>
    <row r="767" spans="1:2" x14ac:dyDescent="0.2">
      <c r="A767" s="81" t="str">
        <f t="shared" si="41"/>
        <v>Juvenile Justice Avoidance % (&gt;=95%)</v>
      </c>
      <c r="B767" s="82">
        <f>'MH Measure Summary'!R24</f>
        <v>0.98489425981873102</v>
      </c>
    </row>
    <row r="768" spans="1:2" x14ac:dyDescent="0.2">
      <c r="A768" s="81" t="str">
        <f t="shared" si="41"/>
        <v>Child and Youth Improvement Measure % (&gt;=25%)</v>
      </c>
      <c r="B768" s="82">
        <f>'MH Measure Summary'!S24</f>
        <v>0.38400000000000001</v>
      </c>
    </row>
    <row r="769" spans="1:2" x14ac:dyDescent="0.2">
      <c r="A769" s="81" t="str">
        <f t="shared" si="41"/>
        <v>Child and Youth Monthly Service Provision % (&gt;=65%)</v>
      </c>
      <c r="B769" s="114" t="str">
        <f>'MH Measure Summary'!T24</f>
        <v>63.0%-Goal Not Met</v>
      </c>
    </row>
    <row r="770" spans="1:2" x14ac:dyDescent="0.2">
      <c r="A770" s="81" t="str">
        <f t="shared" si="41"/>
        <v>Child and Youth School % (&gt;=60%)</v>
      </c>
      <c r="B770" s="114" t="str">
        <f>'MH Measure Summary'!U24</f>
        <v>46.1%-Goal Not Met</v>
      </c>
    </row>
    <row r="771" spans="1:2" x14ac:dyDescent="0.2">
      <c r="A771" s="81" t="str">
        <f t="shared" si="41"/>
        <v>Family and Living Situation % (&gt;=67.5%)</v>
      </c>
      <c r="B771" s="114" t="str">
        <f>'MH Measure Summary'!V24</f>
        <v>61%-Goal Not Met</v>
      </c>
    </row>
    <row r="772" spans="1:2" ht="14.25" customHeight="1" x14ac:dyDescent="0.2">
      <c r="A772" s="81" t="str">
        <f t="shared" si="41"/>
        <v>Follow-Up Within 7 Days: Face-to-Face (CARE Based) % (&gt;=75% Annual Measure)</v>
      </c>
      <c r="B772" s="114" t="str">
        <f>'MH Measure Summary'!W24</f>
        <v>62.32%-Goal Not Met</v>
      </c>
    </row>
    <row r="773" spans="1:2" x14ac:dyDescent="0.2">
      <c r="A773" s="81" t="str">
        <f t="shared" ref="A773:A775" si="42">A25</f>
        <v>Long-Term Services and Support Screen Follow-Up (&gt;=70% Annual Measure)</v>
      </c>
      <c r="B773" s="114" t="str">
        <f>'MH Measure Summary'!X24</f>
        <v>56%-Goal Not Met</v>
      </c>
    </row>
    <row r="774" spans="1:2" x14ac:dyDescent="0.2">
      <c r="A774" s="81" t="str">
        <f t="shared" si="42"/>
        <v>Community Linkage % (&gt;=23% Annual Measure)</v>
      </c>
      <c r="B774" s="114" t="str">
        <f>'MH Measure Summary'!Y24</f>
        <v>20.9%-Goal Not Met</v>
      </c>
    </row>
    <row r="775" spans="1:2" x14ac:dyDescent="0.2">
      <c r="A775" s="81" t="str">
        <f t="shared" si="42"/>
        <v>Crisis Follow-Up Within 30 Days % (&gt;=90%)</v>
      </c>
      <c r="B775" s="82">
        <f>'MH Measure Summary'!Z24</f>
        <v>0.95</v>
      </c>
    </row>
    <row r="776" spans="1:2" x14ac:dyDescent="0.2">
      <c r="A776" s="81" t="s">
        <v>300</v>
      </c>
      <c r="B776" s="82">
        <f>'MH Measure Summary'!AA24</f>
        <v>0.45</v>
      </c>
    </row>
    <row r="777" spans="1:2" x14ac:dyDescent="0.2">
      <c r="A777" s="81" t="s">
        <v>272</v>
      </c>
      <c r="B777" s="114" t="str">
        <f>'MH Measure Summary'!AB24</f>
        <v>73%-Goal Not Met</v>
      </c>
    </row>
    <row r="778" spans="1:2" x14ac:dyDescent="0.2">
      <c r="A778" s="81" t="s">
        <v>296</v>
      </c>
      <c r="B778" s="82">
        <f>'MH Measure Summary'!AC24</f>
        <v>0.67200000000000004</v>
      </c>
    </row>
    <row r="779" spans="1:2" x14ac:dyDescent="0.2">
      <c r="A779" s="81" t="s">
        <v>297</v>
      </c>
      <c r="B779" s="82">
        <f>'MH Measure Summary'!AD24</f>
        <v>0.184</v>
      </c>
    </row>
    <row r="780" spans="1:2" x14ac:dyDescent="0.2">
      <c r="A780" s="81" t="s">
        <v>301</v>
      </c>
      <c r="B780" s="82">
        <f>'MH Measure Summary'!AE24</f>
        <v>0.25</v>
      </c>
    </row>
    <row r="781" spans="1:2" x14ac:dyDescent="0.2">
      <c r="A781" s="81" t="s">
        <v>298</v>
      </c>
      <c r="B781" s="82">
        <f>'MH Measure Summary'!AF24</f>
        <v>0.14799999999999999</v>
      </c>
    </row>
    <row r="782" spans="1:2" x14ac:dyDescent="0.2">
      <c r="A782" s="81" t="s">
        <v>299</v>
      </c>
      <c r="B782" s="82">
        <f>'MH Measure Summary'!AG24</f>
        <v>0.214</v>
      </c>
    </row>
    <row r="783" spans="1:2" ht="4.1500000000000004" customHeight="1" x14ac:dyDescent="0.2">
      <c r="A783" s="152"/>
      <c r="B783" s="153"/>
    </row>
    <row r="784" spans="1:2" x14ac:dyDescent="0.2">
      <c r="A784" s="80" t="s">
        <v>41</v>
      </c>
      <c r="B784" s="90" t="s">
        <v>62</v>
      </c>
    </row>
    <row r="785" spans="1:2" x14ac:dyDescent="0.2">
      <c r="A785" s="81" t="str">
        <f t="shared" ref="A785:A806" si="43">A3</f>
        <v>Service Target Adult % (&gt;=100%)</v>
      </c>
      <c r="B785" s="114" t="str">
        <f>'MH Measure Summary'!B25</f>
        <v>96%-Goal Not Met</v>
      </c>
    </row>
    <row r="786" spans="1:2" x14ac:dyDescent="0.2">
      <c r="A786" s="81" t="str">
        <f t="shared" si="43"/>
        <v>Adult Counseling Target % (&gt;= 12%)</v>
      </c>
      <c r="B786" s="82">
        <f>'MH Measure Summary'!C25</f>
        <v>0.66498316498316501</v>
      </c>
    </row>
    <row r="787" spans="1:2" x14ac:dyDescent="0.2">
      <c r="A787" s="81" t="str">
        <f t="shared" si="43"/>
        <v>ACT Target % (&gt;=54%)</v>
      </c>
      <c r="B787" s="82">
        <f>'MH Measure Summary'!D25</f>
        <v>0.801158301158301</v>
      </c>
    </row>
    <row r="788" spans="1:2" x14ac:dyDescent="0.2">
      <c r="A788" s="81" t="str">
        <f t="shared" si="43"/>
        <v>Child and Youth Service Target % (&gt;=100%)</v>
      </c>
      <c r="B788" s="82">
        <f>'MH Measure Summary'!E25</f>
        <v>1.0103567318757201</v>
      </c>
    </row>
    <row r="789" spans="1:2" x14ac:dyDescent="0.2">
      <c r="A789" s="81" t="str">
        <f t="shared" si="43"/>
        <v>Family Partner Supports Services for LOCs 2, 3, 4 and YC % (&gt;=10%)</v>
      </c>
      <c r="B789" s="82">
        <f>'MH Measure Summary'!F25</f>
        <v>0.11131386861313899</v>
      </c>
    </row>
    <row r="790" spans="1:2" x14ac:dyDescent="0.2">
      <c r="A790" s="81" t="str">
        <f t="shared" si="43"/>
        <v>Community Tenure 2020 % (&gt;=96.8%)</v>
      </c>
      <c r="B790" s="82">
        <f>'MH Measure Summary'!G25</f>
        <v>0.99299999999999999</v>
      </c>
    </row>
    <row r="791" spans="1:2" x14ac:dyDescent="0.2">
      <c r="A791" s="81" t="str">
        <f t="shared" si="43"/>
        <v>Adult Improvement % (&gt;=20%)</v>
      </c>
      <c r="B791" s="82">
        <f>'MH Measure Summary'!H25</f>
        <v>0.35909281814363703</v>
      </c>
    </row>
    <row r="792" spans="1:2" x14ac:dyDescent="0.2">
      <c r="A792" s="81" t="str">
        <f t="shared" si="43"/>
        <v>Adult Monthly Service Provision % (&gt;=65.6%)</v>
      </c>
      <c r="B792" s="114" t="str">
        <f>'MH Measure Summary'!I25</f>
        <v>52.6%-Goal Not Met</v>
      </c>
    </row>
    <row r="793" spans="1:2" x14ac:dyDescent="0.2">
      <c r="A793" s="81" t="str">
        <f t="shared" si="43"/>
        <v>Employment Improvement % (&gt;=39.8%)</v>
      </c>
      <c r="B793" s="82" t="str">
        <f>'MH Measure Summary'!J25</f>
        <v>54.7%</v>
      </c>
    </row>
    <row r="794" spans="1:2" x14ac:dyDescent="0.2">
      <c r="A794" s="81" t="str">
        <f t="shared" si="43"/>
        <v>Residential Stability % (&gt;=84%)</v>
      </c>
      <c r="B794" s="82" t="str">
        <f>'MH Measure Summary'!K25</f>
        <v>90.9%</v>
      </c>
    </row>
    <row r="795" spans="1:2" x14ac:dyDescent="0.2">
      <c r="A795" s="81" t="str">
        <f t="shared" si="43"/>
        <v>Educational or Volunteering Strengths % (&gt;=26.5%)</v>
      </c>
      <c r="B795" s="82">
        <f>'MH Measure Summary'!L25</f>
        <v>0.317</v>
      </c>
    </row>
    <row r="796" spans="1:2" x14ac:dyDescent="0.2">
      <c r="A796" s="81" t="str">
        <f t="shared" si="43"/>
        <v>Hospitalization % (&lt;=1.9%)</v>
      </c>
      <c r="B796" s="82">
        <f>'MH Measure Summary'!M25</f>
        <v>7.4869473005485998E-3</v>
      </c>
    </row>
    <row r="797" spans="1:2" x14ac:dyDescent="0.2">
      <c r="A797" s="81" t="str">
        <f t="shared" si="43"/>
        <v>Effective Crisis Response % (&gt;=75.1%)</v>
      </c>
      <c r="B797" s="82">
        <f>'MH Measure Summary'!N25</f>
        <v>0.92139384116693701</v>
      </c>
    </row>
    <row r="798" spans="1:2" x14ac:dyDescent="0.2">
      <c r="A798" s="81" t="str">
        <f t="shared" si="43"/>
        <v>Frequent Admission % (&lt;=0.3%)</v>
      </c>
      <c r="B798" s="82">
        <f>'MH Measure Summary'!O25</f>
        <v>4.7214353163361702E-4</v>
      </c>
    </row>
    <row r="799" spans="1:2" x14ac:dyDescent="0.2">
      <c r="A799" s="81" t="str">
        <f t="shared" si="43"/>
        <v>Access to Crisis Response Services % (&gt;=52.2%)</v>
      </c>
      <c r="B799" s="114" t="str">
        <f>'MH Measure Summary'!P25</f>
        <v>29.6%-Goal Not Met</v>
      </c>
    </row>
    <row r="800" spans="1:2" x14ac:dyDescent="0.2">
      <c r="A800" s="81" t="str">
        <f t="shared" si="43"/>
        <v>Jail Diversion % (&lt;=10.46%)</v>
      </c>
      <c r="B800" s="114" t="str">
        <f>'MH Measure Summary'!Q25</f>
        <v>12.58%-Goal Not Met</v>
      </c>
    </row>
    <row r="801" spans="1:2" x14ac:dyDescent="0.2">
      <c r="A801" s="81" t="str">
        <f t="shared" si="43"/>
        <v>Juvenile Justice Avoidance % (&gt;=95%)</v>
      </c>
      <c r="B801" s="82">
        <f>'MH Measure Summary'!R25</f>
        <v>0.99672131147540999</v>
      </c>
    </row>
    <row r="802" spans="1:2" x14ac:dyDescent="0.2">
      <c r="A802" s="81" t="str">
        <f t="shared" si="43"/>
        <v>Child and Youth Improvement Measure % (&gt;=25%)</v>
      </c>
      <c r="B802" s="82">
        <f>'MH Measure Summary'!S25</f>
        <v>0.47799999999999998</v>
      </c>
    </row>
    <row r="803" spans="1:2" x14ac:dyDescent="0.2">
      <c r="A803" s="81" t="str">
        <f t="shared" si="43"/>
        <v>Child and Youth Monthly Service Provision % (&gt;=65%)</v>
      </c>
      <c r="B803" s="82">
        <f>'MH Measure Summary'!T25</f>
        <v>0.73662790697674396</v>
      </c>
    </row>
    <row r="804" spans="1:2" x14ac:dyDescent="0.2">
      <c r="A804" s="81" t="str">
        <f t="shared" si="43"/>
        <v>Child and Youth School % (&gt;=60%)</v>
      </c>
      <c r="B804" s="82">
        <f>'MH Measure Summary'!U25</f>
        <v>0.73499999999999999</v>
      </c>
    </row>
    <row r="805" spans="1:2" x14ac:dyDescent="0.2">
      <c r="A805" s="81" t="str">
        <f t="shared" si="43"/>
        <v>Family and Living Situation % (&gt;=67.5%)</v>
      </c>
      <c r="B805" s="82">
        <f>'MH Measure Summary'!V25</f>
        <v>0.81599999999999995</v>
      </c>
    </row>
    <row r="806" spans="1:2" ht="14.25" customHeight="1" x14ac:dyDescent="0.2">
      <c r="A806" s="81" t="str">
        <f t="shared" si="43"/>
        <v>Follow-Up Within 7 Days: Face-to-Face (CARE Based) % (&gt;=75% Annual Measure)</v>
      </c>
      <c r="B806" s="82">
        <f>'MH Measure Summary'!W25</f>
        <v>1</v>
      </c>
    </row>
    <row r="807" spans="1:2" x14ac:dyDescent="0.2">
      <c r="A807" s="81" t="str">
        <f t="shared" ref="A807:A809" si="44">A25</f>
        <v>Long-Term Services and Support Screen Follow-Up (&gt;=70% Annual Measure)</v>
      </c>
      <c r="B807" s="114" t="str">
        <f>'MH Measure Summary'!X25</f>
        <v>0%-Goal Not Met</v>
      </c>
    </row>
    <row r="808" spans="1:2" x14ac:dyDescent="0.2">
      <c r="A808" s="81" t="str">
        <f t="shared" si="44"/>
        <v>Community Linkage % (&gt;=23% Annual Measure)</v>
      </c>
      <c r="B808" s="82">
        <f>'MH Measure Summary'!Y25</f>
        <v>0.26337280522662299</v>
      </c>
    </row>
    <row r="809" spans="1:2" x14ac:dyDescent="0.2">
      <c r="A809" s="81" t="str">
        <f t="shared" si="44"/>
        <v>Crisis Follow-Up Within 30 Days % (&gt;=90%)</v>
      </c>
      <c r="B809" s="82">
        <f>'MH Measure Summary'!Z25</f>
        <v>1</v>
      </c>
    </row>
    <row r="810" spans="1:2" x14ac:dyDescent="0.2">
      <c r="A810" s="81" t="s">
        <v>300</v>
      </c>
      <c r="B810" s="82">
        <f>'MH Measure Summary'!AA25</f>
        <v>0.125</v>
      </c>
    </row>
    <row r="811" spans="1:2" x14ac:dyDescent="0.2">
      <c r="A811" s="81" t="s">
        <v>272</v>
      </c>
      <c r="B811" s="114" t="str">
        <f>'MH Measure Summary'!AB25</f>
        <v>72%-Goal Not Met</v>
      </c>
    </row>
    <row r="812" spans="1:2" x14ac:dyDescent="0.2">
      <c r="A812" s="81" t="s">
        <v>296</v>
      </c>
      <c r="B812" s="82">
        <f>'MH Measure Summary'!AC25</f>
        <v>0.59299999999999997</v>
      </c>
    </row>
    <row r="813" spans="1:2" x14ac:dyDescent="0.2">
      <c r="A813" s="81" t="s">
        <v>297</v>
      </c>
      <c r="B813" s="82">
        <f>'MH Measure Summary'!AD25</f>
        <v>6.6000000000000003E-2</v>
      </c>
    </row>
    <row r="814" spans="1:2" x14ac:dyDescent="0.2">
      <c r="A814" s="81" t="s">
        <v>301</v>
      </c>
      <c r="B814" s="82">
        <f>'MH Measure Summary'!AE25</f>
        <v>0.27100000000000002</v>
      </c>
    </row>
    <row r="815" spans="1:2" x14ac:dyDescent="0.2">
      <c r="A815" s="81" t="s">
        <v>298</v>
      </c>
      <c r="B815" s="82">
        <f>'MH Measure Summary'!AF25</f>
        <v>0.111</v>
      </c>
    </row>
    <row r="816" spans="1:2" x14ac:dyDescent="0.2">
      <c r="A816" s="81" t="s">
        <v>299</v>
      </c>
      <c r="B816" s="82">
        <f>'MH Measure Summary'!AG25</f>
        <v>0.17</v>
      </c>
    </row>
    <row r="817" spans="1:2" ht="4.1500000000000004" customHeight="1" x14ac:dyDescent="0.2">
      <c r="A817" s="150"/>
      <c r="B817" s="151"/>
    </row>
    <row r="818" spans="1:2" x14ac:dyDescent="0.2">
      <c r="A818" s="80" t="s">
        <v>41</v>
      </c>
      <c r="B818" s="90" t="s">
        <v>63</v>
      </c>
    </row>
    <row r="819" spans="1:2" x14ac:dyDescent="0.2">
      <c r="A819" s="81" t="str">
        <f t="shared" ref="A819:A840" si="45">A3</f>
        <v>Service Target Adult % (&gt;=100%)</v>
      </c>
      <c r="B819" s="82">
        <f>'MH Measure Summary'!B26</f>
        <v>1.0422357841712699</v>
      </c>
    </row>
    <row r="820" spans="1:2" x14ac:dyDescent="0.2">
      <c r="A820" s="81" t="str">
        <f t="shared" si="45"/>
        <v>Adult Counseling Target % (&gt;= 12%)</v>
      </c>
      <c r="B820" s="82">
        <f>'MH Measure Summary'!C26</f>
        <v>0.93927619047619104</v>
      </c>
    </row>
    <row r="821" spans="1:2" x14ac:dyDescent="0.2">
      <c r="A821" s="81" t="str">
        <f t="shared" si="45"/>
        <v>ACT Target % (&gt;=54%)</v>
      </c>
      <c r="B821" s="82">
        <f>'MH Measure Summary'!D26</f>
        <v>0.939913276894487</v>
      </c>
    </row>
    <row r="822" spans="1:2" x14ac:dyDescent="0.2">
      <c r="A822" s="81" t="str">
        <f t="shared" si="45"/>
        <v>Child and Youth Service Target % (&gt;=100%)</v>
      </c>
      <c r="B822" s="82">
        <f>'MH Measure Summary'!E26</f>
        <v>1.04984199942545</v>
      </c>
    </row>
    <row r="823" spans="1:2" x14ac:dyDescent="0.2">
      <c r="A823" s="81" t="str">
        <f t="shared" si="45"/>
        <v>Family Partner Supports Services for LOCs 2, 3, 4 and YC % (&gt;=10%)</v>
      </c>
      <c r="B823" s="82">
        <f>'MH Measure Summary'!F26</f>
        <v>0.24222914503288301</v>
      </c>
    </row>
    <row r="824" spans="1:2" x14ac:dyDescent="0.2">
      <c r="A824" s="81" t="str">
        <f t="shared" si="45"/>
        <v>Community Tenure 2020 % (&gt;=96.8%)</v>
      </c>
      <c r="B824" s="82">
        <f>'MH Measure Summary'!G26</f>
        <v>0.98599999999999999</v>
      </c>
    </row>
    <row r="825" spans="1:2" x14ac:dyDescent="0.2">
      <c r="A825" s="81" t="str">
        <f t="shared" si="45"/>
        <v>Adult Improvement % (&gt;=20%)</v>
      </c>
      <c r="B825" s="82">
        <f>'MH Measure Summary'!H26</f>
        <v>0.42318587927653101</v>
      </c>
    </row>
    <row r="826" spans="1:2" x14ac:dyDescent="0.2">
      <c r="A826" s="81" t="str">
        <f t="shared" si="45"/>
        <v>Adult Monthly Service Provision % (&gt;=65.6%)</v>
      </c>
      <c r="B826" s="114" t="str">
        <f>'MH Measure Summary'!I26</f>
        <v>47.6%-Goal Not Met</v>
      </c>
    </row>
    <row r="827" spans="1:2" x14ac:dyDescent="0.2">
      <c r="A827" s="81" t="str">
        <f t="shared" si="45"/>
        <v>Employment Improvement % (&gt;=39.8%)</v>
      </c>
      <c r="B827" s="82" t="str">
        <f>'MH Measure Summary'!J26</f>
        <v>71.7%</v>
      </c>
    </row>
    <row r="828" spans="1:2" x14ac:dyDescent="0.2">
      <c r="A828" s="81" t="str">
        <f t="shared" si="45"/>
        <v>Residential Stability % (&gt;=84%)</v>
      </c>
      <c r="B828" s="114" t="str">
        <f>'MH Measure Summary'!K26</f>
        <v>80.1%-Goal Not Met</v>
      </c>
    </row>
    <row r="829" spans="1:2" x14ac:dyDescent="0.2">
      <c r="A829" s="81" t="str">
        <f t="shared" si="45"/>
        <v>Educational or Volunteering Strengths % (&gt;=26.5%)</v>
      </c>
      <c r="B829" s="82">
        <f>'MH Measure Summary'!L26</f>
        <v>0.38100000000000001</v>
      </c>
    </row>
    <row r="830" spans="1:2" x14ac:dyDescent="0.2">
      <c r="A830" s="81" t="str">
        <f t="shared" si="45"/>
        <v>Hospitalization % (&lt;=1.9%)</v>
      </c>
      <c r="B830" s="82">
        <f>'MH Measure Summary'!M26</f>
        <v>4.8240466634155302E-3</v>
      </c>
    </row>
    <row r="831" spans="1:2" x14ac:dyDescent="0.2">
      <c r="A831" s="81" t="str">
        <f t="shared" si="45"/>
        <v>Effective Crisis Response % (&gt;=75.1%)</v>
      </c>
      <c r="B831" s="82">
        <f>'MH Measure Summary'!N26</f>
        <v>0.84439359267734604</v>
      </c>
    </row>
    <row r="832" spans="1:2" x14ac:dyDescent="0.2">
      <c r="A832" s="81" t="str">
        <f t="shared" si="45"/>
        <v>Frequent Admission % (&lt;=0.3%)</v>
      </c>
      <c r="B832" s="82">
        <f>'MH Measure Summary'!O26</f>
        <v>9.9472607496105606E-4</v>
      </c>
    </row>
    <row r="833" spans="1:2" x14ac:dyDescent="0.2">
      <c r="A833" s="81" t="str">
        <f t="shared" si="45"/>
        <v>Access to Crisis Response Services % (&gt;=52.2%)</v>
      </c>
      <c r="B833" s="82">
        <f>'MH Measure Summary'!P26</f>
        <v>0.88012139605462802</v>
      </c>
    </row>
    <row r="834" spans="1:2" x14ac:dyDescent="0.2">
      <c r="A834" s="81" t="str">
        <f t="shared" si="45"/>
        <v>Jail Diversion % (&lt;=10.46%)</v>
      </c>
      <c r="B834" s="82">
        <f>'MH Measure Summary'!Q26</f>
        <v>6.1350340327389299E-2</v>
      </c>
    </row>
    <row r="835" spans="1:2" x14ac:dyDescent="0.2">
      <c r="A835" s="81" t="str">
        <f t="shared" si="45"/>
        <v>Juvenile Justice Avoidance % (&gt;=95%)</v>
      </c>
      <c r="B835" s="82">
        <f>'MH Measure Summary'!R26</f>
        <v>0.99361948955916501</v>
      </c>
    </row>
    <row r="836" spans="1:2" x14ac:dyDescent="0.2">
      <c r="A836" s="81" t="str">
        <f t="shared" si="45"/>
        <v>Child and Youth Improvement Measure % (&gt;=25%)</v>
      </c>
      <c r="B836" s="82">
        <f>'MH Measure Summary'!S26</f>
        <v>0.43099999999999999</v>
      </c>
    </row>
    <row r="837" spans="1:2" x14ac:dyDescent="0.2">
      <c r="A837" s="81" t="str">
        <f t="shared" si="45"/>
        <v>Child and Youth Monthly Service Provision % (&gt;=65%)</v>
      </c>
      <c r="B837" s="82">
        <f>'MH Measure Summary'!T26</f>
        <v>0.73151107053184194</v>
      </c>
    </row>
    <row r="838" spans="1:2" x14ac:dyDescent="0.2">
      <c r="A838" s="81" t="str">
        <f t="shared" si="45"/>
        <v>Child and Youth School % (&gt;=60%)</v>
      </c>
      <c r="B838" s="82">
        <f>'MH Measure Summary'!U26</f>
        <v>0.77</v>
      </c>
    </row>
    <row r="839" spans="1:2" x14ac:dyDescent="0.2">
      <c r="A839" s="81" t="str">
        <f t="shared" si="45"/>
        <v>Family and Living Situation % (&gt;=67.5%)</v>
      </c>
      <c r="B839" s="82">
        <f>'MH Measure Summary'!V26</f>
        <v>0.94</v>
      </c>
    </row>
    <row r="840" spans="1:2" ht="14.25" customHeight="1" x14ac:dyDescent="0.2">
      <c r="A840" s="81" t="str">
        <f t="shared" si="45"/>
        <v>Follow-Up Within 7 Days: Face-to-Face (CARE Based) % (&gt;=75% Annual Measure)</v>
      </c>
      <c r="B840" s="114" t="str">
        <f>'MH Measure Summary'!W26</f>
        <v>39.49%-Goal Not Met</v>
      </c>
    </row>
    <row r="841" spans="1:2" x14ac:dyDescent="0.2">
      <c r="A841" s="81" t="str">
        <f t="shared" ref="A841:A843" si="46">A25</f>
        <v>Long-Term Services and Support Screen Follow-Up (&gt;=70% Annual Measure)</v>
      </c>
      <c r="B841" s="114" t="str">
        <f>'MH Measure Summary'!X26</f>
        <v>0%-Goal Not Met</v>
      </c>
    </row>
    <row r="842" spans="1:2" x14ac:dyDescent="0.2">
      <c r="A842" s="81" t="str">
        <f t="shared" si="46"/>
        <v>Community Linkage % (&gt;=23% Annual Measure)</v>
      </c>
      <c r="B842" s="114" t="str">
        <f>'MH Measure Summary'!Y26</f>
        <v>21.9%-Goal Not Met</v>
      </c>
    </row>
    <row r="843" spans="1:2" x14ac:dyDescent="0.2">
      <c r="A843" s="81" t="str">
        <f t="shared" si="46"/>
        <v>Crisis Follow-Up Within 30 Days % (&gt;=90%)</v>
      </c>
      <c r="B843" s="82">
        <f>'MH Measure Summary'!Z26</f>
        <v>0.98892988929889303</v>
      </c>
    </row>
    <row r="844" spans="1:2" x14ac:dyDescent="0.2">
      <c r="A844" s="81" t="s">
        <v>300</v>
      </c>
      <c r="B844" s="82">
        <f>'MH Measure Summary'!AA26</f>
        <v>0.189</v>
      </c>
    </row>
    <row r="845" spans="1:2" x14ac:dyDescent="0.2">
      <c r="A845" s="81" t="s">
        <v>272</v>
      </c>
      <c r="B845" s="114" t="str">
        <f>'MH Measure Summary'!AB26</f>
        <v>38%-Goal Not Met</v>
      </c>
    </row>
    <row r="846" spans="1:2" x14ac:dyDescent="0.2">
      <c r="A846" s="81" t="s">
        <v>296</v>
      </c>
      <c r="B846" s="82">
        <f>'MH Measure Summary'!AC26</f>
        <v>0.71099999999999997</v>
      </c>
    </row>
    <row r="847" spans="1:2" x14ac:dyDescent="0.2">
      <c r="A847" s="81" t="s">
        <v>297</v>
      </c>
      <c r="B847" s="82">
        <f>'MH Measure Summary'!AD26</f>
        <v>7.3999999999999996E-2</v>
      </c>
    </row>
    <row r="848" spans="1:2" x14ac:dyDescent="0.2">
      <c r="A848" s="81" t="s">
        <v>301</v>
      </c>
      <c r="B848" s="82">
        <f>'MH Measure Summary'!AE26</f>
        <v>0.216</v>
      </c>
    </row>
    <row r="849" spans="1:2" x14ac:dyDescent="0.2">
      <c r="A849" s="81" t="s">
        <v>298</v>
      </c>
      <c r="B849" s="82">
        <f>'MH Measure Summary'!AF26</f>
        <v>8.1000000000000003E-2</v>
      </c>
    </row>
    <row r="850" spans="1:2" x14ac:dyDescent="0.2">
      <c r="A850" s="81" t="s">
        <v>299</v>
      </c>
      <c r="B850" s="82">
        <f>'MH Measure Summary'!AG26</f>
        <v>0.26300000000000001</v>
      </c>
    </row>
    <row r="851" spans="1:2" ht="4.1500000000000004" customHeight="1" x14ac:dyDescent="0.2">
      <c r="A851" s="150"/>
      <c r="B851" s="151"/>
    </row>
    <row r="852" spans="1:2" x14ac:dyDescent="0.2">
      <c r="A852" s="80" t="s">
        <v>41</v>
      </c>
      <c r="B852" s="90" t="s">
        <v>64</v>
      </c>
    </row>
    <row r="853" spans="1:2" x14ac:dyDescent="0.2">
      <c r="A853" s="81" t="str">
        <f t="shared" ref="A853:A874" si="47">A3</f>
        <v>Service Target Adult % (&gt;=100%)</v>
      </c>
      <c r="B853" s="82">
        <f>'MH Measure Summary'!B27</f>
        <v>1.6924307036247299</v>
      </c>
    </row>
    <row r="854" spans="1:2" x14ac:dyDescent="0.2">
      <c r="A854" s="81" t="str">
        <f t="shared" si="47"/>
        <v>Adult Counseling Target % (&gt;= 12%)</v>
      </c>
      <c r="B854" s="82">
        <f>'MH Measure Summary'!C27</f>
        <v>0.30878859857482199</v>
      </c>
    </row>
    <row r="855" spans="1:2" x14ac:dyDescent="0.2">
      <c r="A855" s="81" t="str">
        <f t="shared" si="47"/>
        <v>ACT Target % (&gt;=54%)</v>
      </c>
      <c r="B855" s="82">
        <f>'MH Measure Summary'!D27</f>
        <v>0.82555282555282605</v>
      </c>
    </row>
    <row r="856" spans="1:2" x14ac:dyDescent="0.2">
      <c r="A856" s="81" t="str">
        <f t="shared" si="47"/>
        <v>Child and Youth Service Target % (&gt;=100%)</v>
      </c>
      <c r="B856" s="82">
        <f>'MH Measure Summary'!E27</f>
        <v>2.1768388106416299</v>
      </c>
    </row>
    <row r="857" spans="1:2" x14ac:dyDescent="0.2">
      <c r="A857" s="81" t="str">
        <f t="shared" si="47"/>
        <v>Family Partner Supports Services for LOCs 2, 3, 4 and YC % (&gt;=10%)</v>
      </c>
      <c r="B857" s="82">
        <f>'MH Measure Summary'!F27</f>
        <v>0.121019108280255</v>
      </c>
    </row>
    <row r="858" spans="1:2" x14ac:dyDescent="0.2">
      <c r="A858" s="81" t="str">
        <f t="shared" si="47"/>
        <v>Community Tenure 2020 % (&gt;=96.8%)</v>
      </c>
      <c r="B858" s="82">
        <f>'MH Measure Summary'!G27</f>
        <v>0.98299999999999998</v>
      </c>
    </row>
    <row r="859" spans="1:2" x14ac:dyDescent="0.2">
      <c r="A859" s="81" t="str">
        <f t="shared" si="47"/>
        <v>Adult Improvement % (&gt;=20%)</v>
      </c>
      <c r="B859" s="82">
        <f>'MH Measure Summary'!H27</f>
        <v>0.60733944954128405</v>
      </c>
    </row>
    <row r="860" spans="1:2" x14ac:dyDescent="0.2">
      <c r="A860" s="81" t="str">
        <f t="shared" si="47"/>
        <v>Adult Monthly Service Provision % (&gt;=65.6%)</v>
      </c>
      <c r="B860" s="114" t="str">
        <f>'MH Measure Summary'!I27</f>
        <v>57.1%-Goal Not Met</v>
      </c>
    </row>
    <row r="861" spans="1:2" x14ac:dyDescent="0.2">
      <c r="A861" s="81" t="str">
        <f t="shared" si="47"/>
        <v>Employment Improvement % (&gt;=39.8%)</v>
      </c>
      <c r="B861" s="82" t="str">
        <f>'MH Measure Summary'!J27</f>
        <v>90.4%</v>
      </c>
    </row>
    <row r="862" spans="1:2" x14ac:dyDescent="0.2">
      <c r="A862" s="81" t="str">
        <f t="shared" si="47"/>
        <v>Residential Stability % (&gt;=84%)</v>
      </c>
      <c r="B862" s="82" t="str">
        <f>'MH Measure Summary'!K27</f>
        <v>88.4%</v>
      </c>
    </row>
    <row r="863" spans="1:2" x14ac:dyDescent="0.2">
      <c r="A863" s="81" t="str">
        <f t="shared" si="47"/>
        <v>Educational or Volunteering Strengths % (&gt;=26.5%)</v>
      </c>
      <c r="B863" s="82">
        <f>'MH Measure Summary'!L27</f>
        <v>0.30499999999999999</v>
      </c>
    </row>
    <row r="864" spans="1:2" x14ac:dyDescent="0.2">
      <c r="A864" s="81" t="str">
        <f t="shared" si="47"/>
        <v>Hospitalization % (&lt;=1.9%)</v>
      </c>
      <c r="B864" s="82">
        <f>'MH Measure Summary'!M27</f>
        <v>4.3708204689795202E-3</v>
      </c>
    </row>
    <row r="865" spans="1:2" x14ac:dyDescent="0.2">
      <c r="A865" s="81" t="str">
        <f t="shared" si="47"/>
        <v>Effective Crisis Response % (&gt;=75.1%)</v>
      </c>
      <c r="B865" s="114" t="str">
        <f>'MH Measure Summary'!N27</f>
        <v>69.03%-Goal Not Met</v>
      </c>
    </row>
    <row r="866" spans="1:2" x14ac:dyDescent="0.2">
      <c r="A866" s="81" t="str">
        <f t="shared" si="47"/>
        <v>Frequent Admission % (&lt;=0.3%)</v>
      </c>
      <c r="B866" s="82">
        <f>'MH Measure Summary'!O27</f>
        <v>1.5591662563597601E-3</v>
      </c>
    </row>
    <row r="867" spans="1:2" x14ac:dyDescent="0.2">
      <c r="A867" s="81" t="str">
        <f t="shared" si="47"/>
        <v>Access to Crisis Response Services % (&gt;=52.2%)</v>
      </c>
      <c r="B867" s="82">
        <f>'MH Measure Summary'!P27</f>
        <v>0.52469135802469102</v>
      </c>
    </row>
    <row r="868" spans="1:2" x14ac:dyDescent="0.2">
      <c r="A868" s="81" t="str">
        <f t="shared" si="47"/>
        <v>Jail Diversion % (&lt;=10.46%)</v>
      </c>
      <c r="B868" s="82">
        <f>'MH Measure Summary'!Q27</f>
        <v>6.7588604286461101E-2</v>
      </c>
    </row>
    <row r="869" spans="1:2" x14ac:dyDescent="0.2">
      <c r="A869" s="81" t="str">
        <f t="shared" si="47"/>
        <v>Juvenile Justice Avoidance % (&gt;=95%)</v>
      </c>
      <c r="B869" s="82">
        <f>'MH Measure Summary'!R27</f>
        <v>0.99141630901287603</v>
      </c>
    </row>
    <row r="870" spans="1:2" x14ac:dyDescent="0.2">
      <c r="A870" s="81" t="str">
        <f t="shared" si="47"/>
        <v>Child and Youth Improvement Measure % (&gt;=25%)</v>
      </c>
      <c r="B870" s="82">
        <f>'MH Measure Summary'!S27</f>
        <v>0.432</v>
      </c>
    </row>
    <row r="871" spans="1:2" x14ac:dyDescent="0.2">
      <c r="A871" s="81" t="str">
        <f t="shared" si="47"/>
        <v>Child and Youth Monthly Service Provision % (&gt;=65%)</v>
      </c>
      <c r="B871" s="82">
        <f>'MH Measure Summary'!T27</f>
        <v>0.70995670995671001</v>
      </c>
    </row>
    <row r="872" spans="1:2" x14ac:dyDescent="0.2">
      <c r="A872" s="81" t="str">
        <f t="shared" si="47"/>
        <v>Child and Youth School % (&gt;=60%)</v>
      </c>
      <c r="B872" s="82">
        <f>'MH Measure Summary'!U27</f>
        <v>0.78400000000000003</v>
      </c>
    </row>
    <row r="873" spans="1:2" x14ac:dyDescent="0.2">
      <c r="A873" s="81" t="str">
        <f t="shared" si="47"/>
        <v>Family and Living Situation % (&gt;=67.5%)</v>
      </c>
      <c r="B873" s="82">
        <f>'MH Measure Summary'!V27</f>
        <v>0.72499999999999998</v>
      </c>
    </row>
    <row r="874" spans="1:2" ht="14.25" customHeight="1" x14ac:dyDescent="0.2">
      <c r="A874" s="81" t="str">
        <f t="shared" si="47"/>
        <v>Follow-Up Within 7 Days: Face-to-Face (CARE Based) % (&gt;=75% Annual Measure)</v>
      </c>
      <c r="B874" s="82">
        <f>'MH Measure Summary'!W27</f>
        <v>0.98501872659176026</v>
      </c>
    </row>
    <row r="875" spans="1:2" x14ac:dyDescent="0.2">
      <c r="A875" s="81" t="str">
        <f t="shared" ref="A875:A877" si="48">A25</f>
        <v>Long-Term Services and Support Screen Follow-Up (&gt;=70% Annual Measure)</v>
      </c>
      <c r="B875" s="82">
        <f>'MH Measure Summary'!X27</f>
        <v>1</v>
      </c>
    </row>
    <row r="876" spans="1:2" x14ac:dyDescent="0.2">
      <c r="A876" s="81" t="str">
        <f t="shared" si="48"/>
        <v>Community Linkage % (&gt;=23% Annual Measure)</v>
      </c>
      <c r="B876" s="114" t="str">
        <f>'MH Measure Summary'!Y27</f>
        <v>11.5%-Goal Not Met</v>
      </c>
    </row>
    <row r="877" spans="1:2" x14ac:dyDescent="0.2">
      <c r="A877" s="81" t="str">
        <f t="shared" si="48"/>
        <v>Crisis Follow-Up Within 30 Days % (&gt;=90%)</v>
      </c>
      <c r="B877" s="82">
        <f>'MH Measure Summary'!Z27</f>
        <v>0.85714285714285698</v>
      </c>
    </row>
    <row r="878" spans="1:2" x14ac:dyDescent="0.2">
      <c r="A878" s="81" t="s">
        <v>300</v>
      </c>
      <c r="B878" s="87">
        <f>'MH Measure Summary'!AA27</f>
        <v>0.25</v>
      </c>
    </row>
    <row r="879" spans="1:2" x14ac:dyDescent="0.2">
      <c r="A879" s="81" t="s">
        <v>272</v>
      </c>
      <c r="B879" s="115" t="str">
        <f>'MH Measure Summary'!AB27</f>
        <v>29%-Goal Not Met</v>
      </c>
    </row>
    <row r="880" spans="1:2" x14ac:dyDescent="0.2">
      <c r="A880" s="81" t="s">
        <v>296</v>
      </c>
      <c r="B880" s="87">
        <f>'MH Measure Summary'!AC27</f>
        <v>0.83299999999999996</v>
      </c>
    </row>
    <row r="881" spans="1:2" x14ac:dyDescent="0.2">
      <c r="A881" s="81" t="s">
        <v>297</v>
      </c>
      <c r="B881" s="87">
        <f>'MH Measure Summary'!AD27</f>
        <v>0.20200000000000001</v>
      </c>
    </row>
    <row r="882" spans="1:2" x14ac:dyDescent="0.2">
      <c r="A882" s="81" t="s">
        <v>301</v>
      </c>
      <c r="B882" s="87">
        <f>'MH Measure Summary'!AE27</f>
        <v>0.39700000000000002</v>
      </c>
    </row>
    <row r="883" spans="1:2" x14ac:dyDescent="0.2">
      <c r="A883" s="81" t="s">
        <v>298</v>
      </c>
      <c r="B883" s="87">
        <f>'MH Measure Summary'!AF27</f>
        <v>0.625</v>
      </c>
    </row>
    <row r="884" spans="1:2" x14ac:dyDescent="0.2">
      <c r="A884" s="81" t="s">
        <v>299</v>
      </c>
      <c r="B884" s="87">
        <f>'MH Measure Summary'!AG27</f>
        <v>0.41299999999999998</v>
      </c>
    </row>
    <row r="885" spans="1:2" ht="4.1500000000000004" customHeight="1" x14ac:dyDescent="0.2">
      <c r="A885" s="150"/>
      <c r="B885" s="151"/>
    </row>
    <row r="886" spans="1:2" x14ac:dyDescent="0.2">
      <c r="A886" s="80" t="s">
        <v>41</v>
      </c>
      <c r="B886" s="90" t="s">
        <v>65</v>
      </c>
    </row>
    <row r="887" spans="1:2" x14ac:dyDescent="0.2">
      <c r="A887" s="81" t="str">
        <f t="shared" ref="A887:A908" si="49">A3</f>
        <v>Service Target Adult % (&gt;=100%)</v>
      </c>
      <c r="B887" s="82">
        <f>'MH Measure Summary'!B28</f>
        <v>1.0361329236371899</v>
      </c>
    </row>
    <row r="888" spans="1:2" x14ac:dyDescent="0.2">
      <c r="A888" s="81" t="str">
        <f t="shared" si="49"/>
        <v>Adult Counseling Target % (&gt;= 12%)</v>
      </c>
      <c r="B888" s="82">
        <f>'MH Measure Summary'!C28</f>
        <v>0.258683729433272</v>
      </c>
    </row>
    <row r="889" spans="1:2" x14ac:dyDescent="0.2">
      <c r="A889" s="81" t="str">
        <f t="shared" si="49"/>
        <v>ACT Target % (&gt;=54%)</v>
      </c>
      <c r="B889" s="82">
        <f>'MH Measure Summary'!D28</f>
        <v>0.90566037735849103</v>
      </c>
    </row>
    <row r="890" spans="1:2" x14ac:dyDescent="0.2">
      <c r="A890" s="81" t="str">
        <f t="shared" si="49"/>
        <v>Child and Youth Service Target % (&gt;=100%)</v>
      </c>
      <c r="B890" s="82">
        <f>'MH Measure Summary'!E28</f>
        <v>1.15020161290323</v>
      </c>
    </row>
    <row r="891" spans="1:2" x14ac:dyDescent="0.2">
      <c r="A891" s="81" t="str">
        <f t="shared" si="49"/>
        <v>Family Partner Supports Services for LOCs 2, 3, 4 and YC % (&gt;=10%)</v>
      </c>
      <c r="B891" s="82">
        <f>'MH Measure Summary'!F28</f>
        <v>0.134298552171742</v>
      </c>
    </row>
    <row r="892" spans="1:2" x14ac:dyDescent="0.2">
      <c r="A892" s="81" t="str">
        <f t="shared" si="49"/>
        <v>Community Tenure 2020 % (&gt;=96.8%)</v>
      </c>
      <c r="B892" s="82">
        <f>'MH Measure Summary'!G28</f>
        <v>0.99199999999999999</v>
      </c>
    </row>
    <row r="893" spans="1:2" x14ac:dyDescent="0.2">
      <c r="A893" s="81" t="str">
        <f t="shared" si="49"/>
        <v>Adult Improvement % (&gt;=20%)</v>
      </c>
      <c r="B893" s="82">
        <f>'MH Measure Summary'!H28</f>
        <v>0.35202952029520301</v>
      </c>
    </row>
    <row r="894" spans="1:2" x14ac:dyDescent="0.2">
      <c r="A894" s="81" t="str">
        <f t="shared" si="49"/>
        <v>Adult Monthly Service Provision % (&gt;=65.6%)</v>
      </c>
      <c r="B894" s="114" t="str">
        <f>'MH Measure Summary'!I28</f>
        <v>64.1%-Goal Not Met</v>
      </c>
    </row>
    <row r="895" spans="1:2" x14ac:dyDescent="0.2">
      <c r="A895" s="81" t="str">
        <f t="shared" si="49"/>
        <v>Employment Improvement % (&gt;=39.8%)</v>
      </c>
      <c r="B895" s="82" t="str">
        <f>'MH Measure Summary'!J28</f>
        <v>41.9%</v>
      </c>
    </row>
    <row r="896" spans="1:2" x14ac:dyDescent="0.2">
      <c r="A896" s="81" t="str">
        <f t="shared" si="49"/>
        <v>Residential Stability % (&gt;=84%)</v>
      </c>
      <c r="B896" s="82" t="str">
        <f>'MH Measure Summary'!K28</f>
        <v>88.8%</v>
      </c>
    </row>
    <row r="897" spans="1:2" x14ac:dyDescent="0.2">
      <c r="A897" s="81" t="str">
        <f t="shared" si="49"/>
        <v>Educational or Volunteering Strengths % (&gt;=26.5%)</v>
      </c>
      <c r="B897" s="82">
        <f>'MH Measure Summary'!L28</f>
        <v>0.316</v>
      </c>
    </row>
    <row r="898" spans="1:2" x14ac:dyDescent="0.2">
      <c r="A898" s="81" t="str">
        <f t="shared" si="49"/>
        <v>Hospitalization % (&lt;=1.9%)</v>
      </c>
      <c r="B898" s="82">
        <f>'MH Measure Summary'!M28</f>
        <v>6.1785330955565999E-3</v>
      </c>
    </row>
    <row r="899" spans="1:2" x14ac:dyDescent="0.2">
      <c r="A899" s="81" t="str">
        <f t="shared" si="49"/>
        <v>Effective Crisis Response % (&gt;=75.1%)</v>
      </c>
      <c r="B899" s="82">
        <f>'MH Measure Summary'!N28</f>
        <v>0.87454545454545496</v>
      </c>
    </row>
    <row r="900" spans="1:2" x14ac:dyDescent="0.2">
      <c r="A900" s="81" t="str">
        <f t="shared" si="49"/>
        <v>Frequent Admission % (&lt;=0.3%)</v>
      </c>
      <c r="B900" s="82">
        <f>'MH Measure Summary'!O28</f>
        <v>4.6416635722242901E-4</v>
      </c>
    </row>
    <row r="901" spans="1:2" x14ac:dyDescent="0.2">
      <c r="A901" s="81" t="str">
        <f t="shared" si="49"/>
        <v>Access to Crisis Response Services % (&gt;=52.2%)</v>
      </c>
      <c r="B901" s="114" t="str">
        <f>'MH Measure Summary'!P28</f>
        <v>17.6%-Goal Not Met</v>
      </c>
    </row>
    <row r="902" spans="1:2" x14ac:dyDescent="0.2">
      <c r="A902" s="81" t="str">
        <f t="shared" si="49"/>
        <v>Jail Diversion % (&lt;=10.46%)</v>
      </c>
      <c r="B902" s="82">
        <f>'MH Measure Summary'!Q28</f>
        <v>6.5040586797065994E-2</v>
      </c>
    </row>
    <row r="903" spans="1:2" x14ac:dyDescent="0.2">
      <c r="A903" s="81" t="str">
        <f t="shared" si="49"/>
        <v>Juvenile Justice Avoidance % (&gt;=95%)</v>
      </c>
      <c r="B903" s="82">
        <f>'MH Measure Summary'!R28</f>
        <v>0.99488926746166995</v>
      </c>
    </row>
    <row r="904" spans="1:2" x14ac:dyDescent="0.2">
      <c r="A904" s="81" t="str">
        <f t="shared" si="49"/>
        <v>Child and Youth Improvement Measure % (&gt;=25%)</v>
      </c>
      <c r="B904" s="82">
        <f>'MH Measure Summary'!S28</f>
        <v>0.48899999999999999</v>
      </c>
    </row>
    <row r="905" spans="1:2" x14ac:dyDescent="0.2">
      <c r="A905" s="81" t="str">
        <f t="shared" si="49"/>
        <v>Child and Youth Monthly Service Provision % (&gt;=65%)</v>
      </c>
      <c r="B905" s="82">
        <f>'MH Measure Summary'!T28</f>
        <v>0.77708071936428302</v>
      </c>
    </row>
    <row r="906" spans="1:2" x14ac:dyDescent="0.2">
      <c r="A906" s="81" t="str">
        <f t="shared" si="49"/>
        <v>Child and Youth School % (&gt;=60%)</v>
      </c>
      <c r="B906" s="82">
        <f>'MH Measure Summary'!U28</f>
        <v>0.753</v>
      </c>
    </row>
    <row r="907" spans="1:2" x14ac:dyDescent="0.2">
      <c r="A907" s="81" t="str">
        <f t="shared" si="49"/>
        <v>Family and Living Situation % (&gt;=67.5%)</v>
      </c>
      <c r="B907" s="82">
        <f>'MH Measure Summary'!V28</f>
        <v>0.78500000000000003</v>
      </c>
    </row>
    <row r="908" spans="1:2" ht="14.25" customHeight="1" x14ac:dyDescent="0.2">
      <c r="A908" s="81" t="str">
        <f t="shared" si="49"/>
        <v>Follow-Up Within 7 Days: Face-to-Face (CARE Based) % (&gt;=75% Annual Measure)</v>
      </c>
      <c r="B908" s="82">
        <f>'MH Measure Summary'!W28</f>
        <v>0.92913385826771655</v>
      </c>
    </row>
    <row r="909" spans="1:2" x14ac:dyDescent="0.2">
      <c r="A909" s="81" t="str">
        <f t="shared" ref="A909:A911" si="50">A25</f>
        <v>Long-Term Services and Support Screen Follow-Up (&gt;=70% Annual Measure)</v>
      </c>
      <c r="B909" s="82">
        <f>'MH Measure Summary'!X28</f>
        <v>0.94444444444444398</v>
      </c>
    </row>
    <row r="910" spans="1:2" x14ac:dyDescent="0.2">
      <c r="A910" s="81" t="str">
        <f t="shared" si="50"/>
        <v>Community Linkage % (&gt;=23% Annual Measure)</v>
      </c>
      <c r="B910" s="82">
        <f>'MH Measure Summary'!Y28</f>
        <v>0.33438985736925497</v>
      </c>
    </row>
    <row r="911" spans="1:2" x14ac:dyDescent="0.2">
      <c r="A911" s="81" t="str">
        <f t="shared" si="50"/>
        <v>Crisis Follow-Up Within 30 Days % (&gt;=90%)</v>
      </c>
      <c r="B911" s="114" t="str">
        <f>'MH Measure Summary'!Z28</f>
        <v>89.0%-Goal Not Met</v>
      </c>
    </row>
    <row r="912" spans="1:2" x14ac:dyDescent="0.2">
      <c r="A912" s="81" t="s">
        <v>300</v>
      </c>
      <c r="B912" s="82">
        <f>'MH Measure Summary'!AA28</f>
        <v>0.35199999999999998</v>
      </c>
    </row>
    <row r="913" spans="1:2" x14ac:dyDescent="0.2">
      <c r="A913" s="81" t="s">
        <v>272</v>
      </c>
      <c r="B913" s="82">
        <f>'MH Measure Summary'!AB28</f>
        <v>0.78600000000000003</v>
      </c>
    </row>
    <row r="914" spans="1:2" x14ac:dyDescent="0.2">
      <c r="A914" s="81" t="s">
        <v>296</v>
      </c>
      <c r="B914" s="82">
        <f>'MH Measure Summary'!AC28</f>
        <v>0.80700000000000005</v>
      </c>
    </row>
    <row r="915" spans="1:2" x14ac:dyDescent="0.2">
      <c r="A915" s="81" t="s">
        <v>297</v>
      </c>
      <c r="B915" s="82">
        <f>'MH Measure Summary'!AD28</f>
        <v>0.24299999999999999</v>
      </c>
    </row>
    <row r="916" spans="1:2" x14ac:dyDescent="0.2">
      <c r="A916" s="81" t="s">
        <v>301</v>
      </c>
      <c r="B916" s="82">
        <f>'MH Measure Summary'!AE28</f>
        <v>0.19700000000000001</v>
      </c>
    </row>
    <row r="917" spans="1:2" x14ac:dyDescent="0.2">
      <c r="A917" s="81" t="s">
        <v>298</v>
      </c>
      <c r="B917" s="82">
        <f>'MH Measure Summary'!AF28</f>
        <v>7.3999999999999996E-2</v>
      </c>
    </row>
    <row r="918" spans="1:2" x14ac:dyDescent="0.2">
      <c r="A918" s="81" t="s">
        <v>299</v>
      </c>
      <c r="B918" s="82">
        <f>'MH Measure Summary'!AG28</f>
        <v>0.22700000000000001</v>
      </c>
    </row>
    <row r="919" spans="1:2" ht="4.1500000000000004" customHeight="1" x14ac:dyDescent="0.2">
      <c r="A919" s="150"/>
      <c r="B919" s="151"/>
    </row>
    <row r="920" spans="1:2" x14ac:dyDescent="0.2">
      <c r="A920" s="80" t="s">
        <v>41</v>
      </c>
      <c r="B920" s="90" t="s">
        <v>66</v>
      </c>
    </row>
    <row r="921" spans="1:2" x14ac:dyDescent="0.2">
      <c r="A921" s="81" t="str">
        <f t="shared" ref="A921:A942" si="51">A3</f>
        <v>Service Target Adult % (&gt;=100%)</v>
      </c>
      <c r="B921" s="82">
        <f>'MH Measure Summary'!B29</f>
        <v>1.0701357466063299</v>
      </c>
    </row>
    <row r="922" spans="1:2" x14ac:dyDescent="0.2">
      <c r="A922" s="81" t="str">
        <f t="shared" si="51"/>
        <v>Adult Counseling Target % (&gt;= 12%)</v>
      </c>
      <c r="B922" s="82">
        <f>'MH Measure Summary'!C29</f>
        <v>0.135048231511254</v>
      </c>
    </row>
    <row r="923" spans="1:2" x14ac:dyDescent="0.2">
      <c r="A923" s="81" t="str">
        <f t="shared" si="51"/>
        <v>ACT Target % (&gt;=54%)</v>
      </c>
      <c r="B923" s="82">
        <f>'MH Measure Summary'!D29</f>
        <v>0.89056603773584897</v>
      </c>
    </row>
    <row r="924" spans="1:2" x14ac:dyDescent="0.2">
      <c r="A924" s="81" t="str">
        <f t="shared" si="51"/>
        <v>Child and Youth Service Target % (&gt;=100%)</v>
      </c>
      <c r="B924" s="82">
        <f>'MH Measure Summary'!E29</f>
        <v>1.1376879699248099</v>
      </c>
    </row>
    <row r="925" spans="1:2" x14ac:dyDescent="0.2">
      <c r="A925" s="81" t="str">
        <f t="shared" si="51"/>
        <v>Family Partner Supports Services for LOCs 2, 3, 4 and YC % (&gt;=10%)</v>
      </c>
      <c r="B925" s="82">
        <f>'MH Measure Summary'!F29</f>
        <v>0.14974619289340099</v>
      </c>
    </row>
    <row r="926" spans="1:2" x14ac:dyDescent="0.2">
      <c r="A926" s="81" t="str">
        <f t="shared" si="51"/>
        <v>Community Tenure 2020 % (&gt;=96.8%)</v>
      </c>
      <c r="B926" s="82">
        <f>'MH Measure Summary'!G29</f>
        <v>0.98599999999999999</v>
      </c>
    </row>
    <row r="927" spans="1:2" x14ac:dyDescent="0.2">
      <c r="A927" s="81" t="str">
        <f t="shared" si="51"/>
        <v>Adult Improvement % (&gt;=20%)</v>
      </c>
      <c r="B927" s="82">
        <f>'MH Measure Summary'!H29</f>
        <v>0.46887369557394698</v>
      </c>
    </row>
    <row r="928" spans="1:2" x14ac:dyDescent="0.2">
      <c r="A928" s="81" t="str">
        <f t="shared" si="51"/>
        <v>Adult Monthly Service Provision % (&gt;=65.6%)</v>
      </c>
      <c r="B928" s="114" t="str">
        <f>'MH Measure Summary'!I29</f>
        <v>60.4%-Goal Not Met</v>
      </c>
    </row>
    <row r="929" spans="1:2" x14ac:dyDescent="0.2">
      <c r="A929" s="81" t="str">
        <f t="shared" si="51"/>
        <v>Employment Improvement % (&gt;=39.8%)</v>
      </c>
      <c r="B929" s="82" t="str">
        <f>'MH Measure Summary'!J29</f>
        <v>44.6%</v>
      </c>
    </row>
    <row r="930" spans="1:2" x14ac:dyDescent="0.2">
      <c r="A930" s="81" t="str">
        <f t="shared" si="51"/>
        <v>Residential Stability % (&gt;=84%)</v>
      </c>
      <c r="B930" s="82" t="str">
        <f>'MH Measure Summary'!K29</f>
        <v>93.7%</v>
      </c>
    </row>
    <row r="931" spans="1:2" x14ac:dyDescent="0.2">
      <c r="A931" s="81" t="str">
        <f t="shared" si="51"/>
        <v>Educational or Volunteering Strengths % (&gt;=26.5%)</v>
      </c>
      <c r="B931" s="82">
        <f>'MH Measure Summary'!L29</f>
        <v>0.32600000000000001</v>
      </c>
    </row>
    <row r="932" spans="1:2" x14ac:dyDescent="0.2">
      <c r="A932" s="81" t="str">
        <f t="shared" si="51"/>
        <v>Hospitalization % (&lt;=1.9%)</v>
      </c>
      <c r="B932" s="82">
        <f>'MH Measure Summary'!M29</f>
        <v>5.3355298249395397E-3</v>
      </c>
    </row>
    <row r="933" spans="1:2" x14ac:dyDescent="0.2">
      <c r="A933" s="81" t="str">
        <f t="shared" si="51"/>
        <v>Effective Crisis Response % (&gt;=75.1%)</v>
      </c>
      <c r="B933" s="82">
        <f>'MH Measure Summary'!N29</f>
        <v>0.776555023923445</v>
      </c>
    </row>
    <row r="934" spans="1:2" x14ac:dyDescent="0.2">
      <c r="A934" s="81" t="str">
        <f t="shared" si="51"/>
        <v>Frequent Admission % (&lt;=0.3%)</v>
      </c>
      <c r="B934" s="82">
        <f>'MH Measure Summary'!O29</f>
        <v>8.0812339692913095E-4</v>
      </c>
    </row>
    <row r="935" spans="1:2" x14ac:dyDescent="0.2">
      <c r="A935" s="81" t="str">
        <f t="shared" si="51"/>
        <v>Access to Crisis Response Services % (&gt;=52.2%)</v>
      </c>
      <c r="B935" s="114" t="str">
        <f>'MH Measure Summary'!P29</f>
        <v>28.2%-Goal Not Met</v>
      </c>
    </row>
    <row r="936" spans="1:2" x14ac:dyDescent="0.2">
      <c r="A936" s="81" t="str">
        <f t="shared" si="51"/>
        <v>Jail Diversion % (&lt;=10.46%)</v>
      </c>
      <c r="B936" s="82">
        <f>'MH Measure Summary'!Q29</f>
        <v>4.5777777777777799E-2</v>
      </c>
    </row>
    <row r="937" spans="1:2" x14ac:dyDescent="0.2">
      <c r="A937" s="81" t="str">
        <f t="shared" si="51"/>
        <v>Juvenile Justice Avoidance % (&gt;=95%)</v>
      </c>
      <c r="B937" s="82">
        <f>'MH Measure Summary'!R29</f>
        <v>0.99843627834245496</v>
      </c>
    </row>
    <row r="938" spans="1:2" x14ac:dyDescent="0.2">
      <c r="A938" s="81" t="str">
        <f t="shared" si="51"/>
        <v>Child and Youth Improvement Measure % (&gt;=25%)</v>
      </c>
      <c r="B938" s="82">
        <f>'MH Measure Summary'!S29</f>
        <v>0.41099999999999998</v>
      </c>
    </row>
    <row r="939" spans="1:2" x14ac:dyDescent="0.2">
      <c r="A939" s="81" t="str">
        <f t="shared" si="51"/>
        <v>Child and Youth Monthly Service Provision % (&gt;=65%)</v>
      </c>
      <c r="B939" s="82">
        <f>'MH Measure Summary'!T29</f>
        <v>0.67424388364476995</v>
      </c>
    </row>
    <row r="940" spans="1:2" x14ac:dyDescent="0.2">
      <c r="A940" s="81" t="str">
        <f t="shared" si="51"/>
        <v>Child and Youth School % (&gt;=60%)</v>
      </c>
      <c r="B940" s="82">
        <f>'MH Measure Summary'!U29</f>
        <v>0.70499999999999996</v>
      </c>
    </row>
    <row r="941" spans="1:2" x14ac:dyDescent="0.2">
      <c r="A941" s="81" t="str">
        <f t="shared" si="51"/>
        <v>Family and Living Situation % (&gt;=67.5%)</v>
      </c>
      <c r="B941" s="82">
        <f>'MH Measure Summary'!V29</f>
        <v>0.89500000000000002</v>
      </c>
    </row>
    <row r="942" spans="1:2" ht="14.25" customHeight="1" x14ac:dyDescent="0.2">
      <c r="A942" s="81" t="str">
        <f t="shared" si="51"/>
        <v>Follow-Up Within 7 Days: Face-to-Face (CARE Based) % (&gt;=75% Annual Measure)</v>
      </c>
      <c r="B942" s="82">
        <f>'MH Measure Summary'!W29</f>
        <v>0.75707547169811318</v>
      </c>
    </row>
    <row r="943" spans="1:2" x14ac:dyDescent="0.2">
      <c r="A943" s="81" t="str">
        <f t="shared" ref="A943:A945" si="52">A25</f>
        <v>Long-Term Services and Support Screen Follow-Up (&gt;=70% Annual Measure)</v>
      </c>
      <c r="B943" s="82">
        <f>'MH Measure Summary'!X29</f>
        <v>1</v>
      </c>
    </row>
    <row r="944" spans="1:2" x14ac:dyDescent="0.2">
      <c r="A944" s="81" t="str">
        <f t="shared" si="52"/>
        <v>Community Linkage % (&gt;=23% Annual Measure)</v>
      </c>
      <c r="B944" s="114" t="str">
        <f>'MH Measure Summary'!Y29</f>
        <v>21.9%-Goal Not Met</v>
      </c>
    </row>
    <row r="945" spans="1:2" x14ac:dyDescent="0.2">
      <c r="A945" s="81" t="str">
        <f t="shared" si="52"/>
        <v>Crisis Follow-Up Within 30 Days % (&gt;=90%)</v>
      </c>
      <c r="B945" s="82"/>
    </row>
    <row r="946" spans="1:2" x14ac:dyDescent="0.2">
      <c r="A946" s="81" t="s">
        <v>300</v>
      </c>
      <c r="B946" s="82">
        <f>'MH Measure Summary'!AA29</f>
        <v>5.5E-2</v>
      </c>
    </row>
    <row r="947" spans="1:2" x14ac:dyDescent="0.2">
      <c r="A947" s="81" t="s">
        <v>272</v>
      </c>
      <c r="B947" s="82">
        <f>'MH Measure Summary'!AB29</f>
        <v>0.76700000000000002</v>
      </c>
    </row>
    <row r="948" spans="1:2" x14ac:dyDescent="0.2">
      <c r="A948" s="81" t="s">
        <v>296</v>
      </c>
      <c r="B948" s="82">
        <f>'MH Measure Summary'!AC29</f>
        <v>0.86799999999999999</v>
      </c>
    </row>
    <row r="949" spans="1:2" x14ac:dyDescent="0.2">
      <c r="A949" s="81" t="s">
        <v>297</v>
      </c>
      <c r="B949" s="82">
        <f>'MH Measure Summary'!AD29</f>
        <v>0.10199999999999999</v>
      </c>
    </row>
    <row r="950" spans="1:2" x14ac:dyDescent="0.2">
      <c r="A950" s="81" t="s">
        <v>301</v>
      </c>
      <c r="B950" s="82">
        <f>'MH Measure Summary'!AE29</f>
        <v>0.73099999999999998</v>
      </c>
    </row>
    <row r="951" spans="1:2" x14ac:dyDescent="0.2">
      <c r="A951" s="81" t="s">
        <v>298</v>
      </c>
      <c r="B951" s="82">
        <f>'MH Measure Summary'!AF29</f>
        <v>0.16600000000000001</v>
      </c>
    </row>
    <row r="952" spans="1:2" x14ac:dyDescent="0.2">
      <c r="A952" s="81" t="s">
        <v>299</v>
      </c>
      <c r="B952" s="82">
        <f>'MH Measure Summary'!AG29</f>
        <v>0.17699999999999999</v>
      </c>
    </row>
    <row r="953" spans="1:2" ht="4.1500000000000004" customHeight="1" x14ac:dyDescent="0.2">
      <c r="A953" s="150"/>
      <c r="B953" s="151"/>
    </row>
    <row r="954" spans="1:2" x14ac:dyDescent="0.2">
      <c r="A954" s="80" t="s">
        <v>41</v>
      </c>
      <c r="B954" s="90" t="s">
        <v>67</v>
      </c>
    </row>
    <row r="955" spans="1:2" x14ac:dyDescent="0.2">
      <c r="A955" s="81" t="str">
        <f t="shared" ref="A955:A976" si="53">A3</f>
        <v>Service Target Adult % (&gt;=100%)</v>
      </c>
      <c r="B955" s="82">
        <f>'MH Measure Summary'!B30</f>
        <v>1.0602327173169099</v>
      </c>
    </row>
    <row r="956" spans="1:2" x14ac:dyDescent="0.2">
      <c r="A956" s="81" t="str">
        <f t="shared" si="53"/>
        <v>Adult Counseling Target % (&gt;= 12%)</v>
      </c>
      <c r="B956" s="82">
        <f>'MH Measure Summary'!C30</f>
        <v>0.82392344497607695</v>
      </c>
    </row>
    <row r="957" spans="1:2" x14ac:dyDescent="0.2">
      <c r="A957" s="81" t="str">
        <f t="shared" si="53"/>
        <v>ACT Target % (&gt;=54%)</v>
      </c>
      <c r="B957" s="82">
        <f>'MH Measure Summary'!D30</f>
        <v>0.78756476683937804</v>
      </c>
    </row>
    <row r="958" spans="1:2" x14ac:dyDescent="0.2">
      <c r="A958" s="81" t="str">
        <f t="shared" si="53"/>
        <v>Child and Youth Service Target % (&gt;=100%)</v>
      </c>
      <c r="B958" s="82">
        <f>'MH Measure Summary'!E30</f>
        <v>1.2680952380952399</v>
      </c>
    </row>
    <row r="959" spans="1:2" x14ac:dyDescent="0.2">
      <c r="A959" s="81" t="str">
        <f t="shared" si="53"/>
        <v>Family Partner Supports Services for LOCs 2, 3, 4 and YC % (&gt;=10%)</v>
      </c>
      <c r="B959" s="82">
        <f>'MH Measure Summary'!F30</f>
        <v>0.1</v>
      </c>
    </row>
    <row r="960" spans="1:2" x14ac:dyDescent="0.2">
      <c r="A960" s="81" t="str">
        <f t="shared" si="53"/>
        <v>Community Tenure 2020 % (&gt;=96.8%)</v>
      </c>
      <c r="B960" s="82">
        <f>'MH Measure Summary'!G30</f>
        <v>0.97599999999999998</v>
      </c>
    </row>
    <row r="961" spans="1:2" x14ac:dyDescent="0.2">
      <c r="A961" s="81" t="str">
        <f t="shared" si="53"/>
        <v>Adult Improvement % (&gt;=20%)</v>
      </c>
      <c r="B961" s="82">
        <f>'MH Measure Summary'!H30</f>
        <v>0.460789089137847</v>
      </c>
    </row>
    <row r="962" spans="1:2" x14ac:dyDescent="0.2">
      <c r="A962" s="81" t="str">
        <f t="shared" si="53"/>
        <v>Adult Monthly Service Provision % (&gt;=65.6%)</v>
      </c>
      <c r="B962" s="114" t="str">
        <f>'MH Measure Summary'!I30</f>
        <v>35.2%-Goal Not Met</v>
      </c>
    </row>
    <row r="963" spans="1:2" x14ac:dyDescent="0.2">
      <c r="A963" s="81" t="str">
        <f t="shared" si="53"/>
        <v>Employment Improvement % (&gt;=39.8%)</v>
      </c>
      <c r="B963" s="82" t="str">
        <f>'MH Measure Summary'!J30</f>
        <v>92.3%</v>
      </c>
    </row>
    <row r="964" spans="1:2" x14ac:dyDescent="0.2">
      <c r="A964" s="81" t="str">
        <f t="shared" si="53"/>
        <v>Residential Stability % (&gt;=84%)</v>
      </c>
      <c r="B964" s="82" t="str">
        <f>'MH Measure Summary'!K30</f>
        <v>84.6%</v>
      </c>
    </row>
    <row r="965" spans="1:2" x14ac:dyDescent="0.2">
      <c r="A965" s="81" t="str">
        <f t="shared" si="53"/>
        <v>Educational or Volunteering Strengths % (&gt;=26.5%)</v>
      </c>
      <c r="B965" s="82">
        <f>'MH Measure Summary'!L30</f>
        <v>0.51100000000000001</v>
      </c>
    </row>
    <row r="966" spans="1:2" x14ac:dyDescent="0.2">
      <c r="A966" s="81" t="str">
        <f t="shared" si="53"/>
        <v>Hospitalization % (&lt;=1.9%)</v>
      </c>
      <c r="B966" s="82">
        <f>'MH Measure Summary'!M30</f>
        <v>6.4986737091837299E-3</v>
      </c>
    </row>
    <row r="967" spans="1:2" x14ac:dyDescent="0.2">
      <c r="A967" s="81" t="str">
        <f t="shared" si="53"/>
        <v>Effective Crisis Response % (&gt;=75.1%)</v>
      </c>
      <c r="B967" s="114" t="str">
        <f>'MH Measure Summary'!N30</f>
        <v>71.15%-Goal Not Met</v>
      </c>
    </row>
    <row r="968" spans="1:2" x14ac:dyDescent="0.2">
      <c r="A968" s="81" t="str">
        <f t="shared" si="53"/>
        <v>Frequent Admission % (&lt;=0.3%)</v>
      </c>
      <c r="B968" s="114" t="str">
        <f>'MH Measure Summary'!O30</f>
        <v>1.3%-Goal Not Met</v>
      </c>
    </row>
    <row r="969" spans="1:2" x14ac:dyDescent="0.2">
      <c r="A969" s="81" t="str">
        <f t="shared" si="53"/>
        <v>Access to Crisis Response Services % (&gt;=52.2%)</v>
      </c>
      <c r="B969" s="114" t="str">
        <f>'MH Measure Summary'!P30</f>
        <v>41.5%-Goal Not Met</v>
      </c>
    </row>
    <row r="970" spans="1:2" x14ac:dyDescent="0.2">
      <c r="A970" s="81" t="str">
        <f t="shared" si="53"/>
        <v>Jail Diversion % (&lt;=10.46%)</v>
      </c>
      <c r="B970" s="82">
        <f>'MH Measure Summary'!Q30</f>
        <v>5.2819125683060103E-2</v>
      </c>
    </row>
    <row r="971" spans="1:2" x14ac:dyDescent="0.2">
      <c r="A971" s="81" t="str">
        <f t="shared" si="53"/>
        <v>Juvenile Justice Avoidance % (&gt;=95%)</v>
      </c>
      <c r="B971" s="82">
        <f>'MH Measure Summary'!R30</f>
        <v>0.993506493506494</v>
      </c>
    </row>
    <row r="972" spans="1:2" x14ac:dyDescent="0.2">
      <c r="A972" s="81" t="str">
        <f t="shared" si="53"/>
        <v>Child and Youth Improvement Measure % (&gt;=25%)</v>
      </c>
      <c r="B972" s="82">
        <f>'MH Measure Summary'!S30</f>
        <v>0.66700000000000004</v>
      </c>
    </row>
    <row r="973" spans="1:2" x14ac:dyDescent="0.2">
      <c r="A973" s="81" t="str">
        <f t="shared" si="53"/>
        <v>Child and Youth Monthly Service Provision % (&gt;=65%)</v>
      </c>
      <c r="B973" s="114" t="str">
        <f>'MH Measure Summary'!T30</f>
        <v>50.1%-Goal Not Met</v>
      </c>
    </row>
    <row r="974" spans="1:2" x14ac:dyDescent="0.2">
      <c r="A974" s="81" t="str">
        <f t="shared" si="53"/>
        <v>Child and Youth School % (&gt;=60%)</v>
      </c>
      <c r="B974" s="82">
        <f>'MH Measure Summary'!U30</f>
        <v>0.76200000000000001</v>
      </c>
    </row>
    <row r="975" spans="1:2" x14ac:dyDescent="0.2">
      <c r="A975" s="81" t="str">
        <f t="shared" si="53"/>
        <v>Family and Living Situation % (&gt;=67.5%)</v>
      </c>
      <c r="B975" s="82">
        <f>'MH Measure Summary'!V30</f>
        <v>0.80700000000000005</v>
      </c>
    </row>
    <row r="976" spans="1:2" ht="14.25" customHeight="1" x14ac:dyDescent="0.2">
      <c r="A976" s="81" t="str">
        <f t="shared" si="53"/>
        <v>Follow-Up Within 7 Days: Face-to-Face (CARE Based) % (&gt;=75% Annual Measure)</v>
      </c>
      <c r="B976" s="114" t="str">
        <f>'MH Measure Summary'!W30</f>
        <v>52.30%-Goal Not Met</v>
      </c>
    </row>
    <row r="977" spans="1:2" x14ac:dyDescent="0.2">
      <c r="A977" s="81" t="str">
        <f t="shared" ref="A977:A979" si="54">A25</f>
        <v>Long-Term Services and Support Screen Follow-Up (&gt;=70% Annual Measure)</v>
      </c>
      <c r="B977" s="114" t="str">
        <f>'MH Measure Summary'!X30</f>
        <v>0%-Goal Not Met</v>
      </c>
    </row>
    <row r="978" spans="1:2" x14ac:dyDescent="0.2">
      <c r="A978" s="81" t="str">
        <f t="shared" si="54"/>
        <v>Community Linkage % (&gt;=23% Annual Measure)</v>
      </c>
      <c r="B978" s="82">
        <f>'MH Measure Summary'!Y30</f>
        <v>0.29950186799501899</v>
      </c>
    </row>
    <row r="979" spans="1:2" x14ac:dyDescent="0.2">
      <c r="A979" s="81" t="str">
        <f t="shared" si="54"/>
        <v>Crisis Follow-Up Within 30 Days % (&gt;=90%)</v>
      </c>
      <c r="B979" s="82">
        <f>'MH Measure Summary'!Z30</f>
        <v>0.99342105263157898</v>
      </c>
    </row>
    <row r="980" spans="1:2" x14ac:dyDescent="0.2">
      <c r="A980" s="81" t="s">
        <v>300</v>
      </c>
      <c r="B980" s="82">
        <f>'MH Measure Summary'!AA30</f>
        <v>0.1</v>
      </c>
    </row>
    <row r="981" spans="1:2" x14ac:dyDescent="0.2">
      <c r="A981" s="81" t="s">
        <v>272</v>
      </c>
      <c r="B981" s="114" t="str">
        <f>'MH Measure Summary'!AB30</f>
        <v>37%-Goal Not Met</v>
      </c>
    </row>
    <row r="982" spans="1:2" x14ac:dyDescent="0.2">
      <c r="A982" s="81" t="s">
        <v>296</v>
      </c>
      <c r="B982" s="82">
        <f>'MH Measure Summary'!AC30</f>
        <v>0.93700000000000006</v>
      </c>
    </row>
    <row r="983" spans="1:2" s="78" customFormat="1" x14ac:dyDescent="0.2">
      <c r="A983" s="81" t="s">
        <v>297</v>
      </c>
      <c r="B983" s="82">
        <f>'MH Measure Summary'!AD30</f>
        <v>8.2000000000000003E-2</v>
      </c>
    </row>
    <row r="984" spans="1:2" s="78" customFormat="1" x14ac:dyDescent="0.2">
      <c r="A984" s="81" t="s">
        <v>301</v>
      </c>
      <c r="B984" s="82">
        <f>'MH Measure Summary'!AE30</f>
        <v>0.55700000000000005</v>
      </c>
    </row>
    <row r="985" spans="1:2" s="78" customFormat="1" x14ac:dyDescent="0.2">
      <c r="A985" s="81" t="s">
        <v>298</v>
      </c>
      <c r="B985" s="82">
        <f>'MH Measure Summary'!AF30</f>
        <v>0.16600000000000001</v>
      </c>
    </row>
    <row r="986" spans="1:2" s="78" customFormat="1" x14ac:dyDescent="0.2">
      <c r="A986" s="81" t="s">
        <v>299</v>
      </c>
      <c r="B986" s="82">
        <f>'MH Measure Summary'!AG30</f>
        <v>0.45700000000000002</v>
      </c>
    </row>
    <row r="987" spans="1:2" ht="4.1500000000000004" customHeight="1" x14ac:dyDescent="0.2">
      <c r="A987" s="150"/>
      <c r="B987" s="151"/>
    </row>
    <row r="988" spans="1:2" x14ac:dyDescent="0.2">
      <c r="A988" s="80" t="s">
        <v>41</v>
      </c>
      <c r="B988" s="90" t="s">
        <v>177</v>
      </c>
    </row>
    <row r="989" spans="1:2" x14ac:dyDescent="0.2">
      <c r="A989" s="81" t="str">
        <f t="shared" ref="A989:A1013" si="55">A3</f>
        <v>Service Target Adult % (&gt;=100%)</v>
      </c>
      <c r="B989" s="82">
        <f>'MH Measure Summary'!B31</f>
        <v>1.07263513513514</v>
      </c>
    </row>
    <row r="990" spans="1:2" x14ac:dyDescent="0.2">
      <c r="A990" s="81" t="str">
        <f t="shared" si="55"/>
        <v>Adult Counseling Target % (&gt;= 12%)</v>
      </c>
      <c r="B990" s="82">
        <f>'MH Measure Summary'!C31</f>
        <v>0.60751831793564803</v>
      </c>
    </row>
    <row r="991" spans="1:2" x14ac:dyDescent="0.2">
      <c r="A991" s="81" t="str">
        <f t="shared" si="55"/>
        <v>ACT Target % (&gt;=54%)</v>
      </c>
      <c r="B991" s="82">
        <f>'MH Measure Summary'!D31</f>
        <v>0.80964153275648998</v>
      </c>
    </row>
    <row r="992" spans="1:2" x14ac:dyDescent="0.2">
      <c r="A992" s="81" t="str">
        <f t="shared" si="55"/>
        <v>Child and Youth Service Target % (&gt;=100%)</v>
      </c>
      <c r="B992" s="82">
        <f>'MH Measure Summary'!E31</f>
        <v>1.1350053361793</v>
      </c>
    </row>
    <row r="993" spans="1:2" x14ac:dyDescent="0.2">
      <c r="A993" s="81" t="str">
        <f t="shared" si="55"/>
        <v>Family Partner Supports Services for LOCs 2, 3, 4 and YC % (&gt;=10%)</v>
      </c>
      <c r="B993" s="82">
        <f>'MH Measure Summary'!F31</f>
        <v>0.13100898045430501</v>
      </c>
    </row>
    <row r="994" spans="1:2" x14ac:dyDescent="0.2">
      <c r="A994" s="81" t="str">
        <f t="shared" si="55"/>
        <v>Community Tenure 2020 % (&gt;=96.8%)</v>
      </c>
      <c r="B994" s="82">
        <f>'MH Measure Summary'!G31</f>
        <v>0.98899999999999999</v>
      </c>
    </row>
    <row r="995" spans="1:2" x14ac:dyDescent="0.2">
      <c r="A995" s="81" t="str">
        <f t="shared" si="55"/>
        <v>Adult Improvement % (&gt;=20%)</v>
      </c>
      <c r="B995" s="82">
        <f>'MH Measure Summary'!H31</f>
        <v>0.495343680709534</v>
      </c>
    </row>
    <row r="996" spans="1:2" x14ac:dyDescent="0.2">
      <c r="A996" s="81" t="str">
        <f t="shared" si="55"/>
        <v>Adult Monthly Service Provision % (&gt;=65.6%)</v>
      </c>
      <c r="B996" s="114" t="str">
        <f>'MH Measure Summary'!I31</f>
        <v>63.0%-Goal Not Met</v>
      </c>
    </row>
    <row r="997" spans="1:2" x14ac:dyDescent="0.2">
      <c r="A997" s="81" t="str">
        <f t="shared" si="55"/>
        <v>Employment Improvement % (&gt;=39.8%)</v>
      </c>
      <c r="B997" s="82" t="str">
        <f>'MH Measure Summary'!J31</f>
        <v>75.2%</v>
      </c>
    </row>
    <row r="998" spans="1:2" x14ac:dyDescent="0.2">
      <c r="A998" s="81" t="str">
        <f t="shared" si="55"/>
        <v>Residential Stability % (&gt;=84%)</v>
      </c>
      <c r="B998" s="114" t="str">
        <f>'MH Measure Summary'!K31</f>
        <v>76.1%-Goal Not Met</v>
      </c>
    </row>
    <row r="999" spans="1:2" x14ac:dyDescent="0.2">
      <c r="A999" s="81" t="str">
        <f t="shared" si="55"/>
        <v>Educational or Volunteering Strengths % (&gt;=26.5%)</v>
      </c>
      <c r="B999" s="82">
        <f>'MH Measure Summary'!L31</f>
        <v>0.42399999999999999</v>
      </c>
    </row>
    <row r="1000" spans="1:2" x14ac:dyDescent="0.2">
      <c r="A1000" s="81" t="str">
        <f t="shared" si="55"/>
        <v>Hospitalization % (&lt;=1.9%)</v>
      </c>
      <c r="B1000" s="82">
        <f>'MH Measure Summary'!M31</f>
        <v>1.3349915303804E-3</v>
      </c>
    </row>
    <row r="1001" spans="1:2" x14ac:dyDescent="0.2">
      <c r="A1001" s="81" t="str">
        <f t="shared" si="55"/>
        <v>Effective Crisis Response % (&gt;=75.1%)</v>
      </c>
      <c r="B1001" s="114" t="str">
        <f>'MH Measure Summary'!N31</f>
        <v>74.04%-Goal Not Met</v>
      </c>
    </row>
    <row r="1002" spans="1:2" x14ac:dyDescent="0.2">
      <c r="A1002" s="81" t="str">
        <f t="shared" si="55"/>
        <v>Frequent Admission % (&lt;=0.3%)</v>
      </c>
      <c r="B1002" s="82">
        <f>'MH Measure Summary'!O31</f>
        <v>1.07624090576435E-3</v>
      </c>
    </row>
    <row r="1003" spans="1:2" x14ac:dyDescent="0.2">
      <c r="A1003" s="81" t="str">
        <f t="shared" si="55"/>
        <v>Access to Crisis Response Services % (&gt;=52.2%)</v>
      </c>
      <c r="B1003" s="114" t="str">
        <f>'MH Measure Summary'!P31</f>
        <v>28.3%-Goal Not Met</v>
      </c>
    </row>
    <row r="1004" spans="1:2" x14ac:dyDescent="0.2">
      <c r="A1004" s="81" t="str">
        <f t="shared" si="55"/>
        <v>Jail Diversion % (&lt;=10.46%)</v>
      </c>
      <c r="B1004" s="82">
        <f>'MH Measure Summary'!Q31</f>
        <v>0</v>
      </c>
    </row>
    <row r="1005" spans="1:2" x14ac:dyDescent="0.2">
      <c r="A1005" s="81" t="str">
        <f t="shared" si="55"/>
        <v>Juvenile Justice Avoidance % (&gt;=95%)</v>
      </c>
      <c r="B1005" s="82">
        <f>'MH Measure Summary'!R31</f>
        <v>0.99113475177304999</v>
      </c>
    </row>
    <row r="1006" spans="1:2" x14ac:dyDescent="0.2">
      <c r="A1006" s="81" t="str">
        <f t="shared" si="55"/>
        <v>Child and Youth Improvement Measure % (&gt;=25%)</v>
      </c>
      <c r="B1006" s="82">
        <f>'MH Measure Summary'!S31</f>
        <v>0.52</v>
      </c>
    </row>
    <row r="1007" spans="1:2" x14ac:dyDescent="0.2">
      <c r="A1007" s="81" t="str">
        <f t="shared" si="55"/>
        <v>Child and Youth Monthly Service Provision % (&gt;=65%)</v>
      </c>
      <c r="B1007" s="82">
        <f>'MH Measure Summary'!T31</f>
        <v>0.74161490683229803</v>
      </c>
    </row>
    <row r="1008" spans="1:2" x14ac:dyDescent="0.2">
      <c r="A1008" s="81" t="str">
        <f t="shared" si="55"/>
        <v>Child and Youth School % (&gt;=60%)</v>
      </c>
      <c r="B1008" s="82">
        <f>'MH Measure Summary'!U31</f>
        <v>0.84899999999999998</v>
      </c>
    </row>
    <row r="1009" spans="1:2" x14ac:dyDescent="0.2">
      <c r="A1009" s="81" t="str">
        <f t="shared" si="55"/>
        <v>Family and Living Situation % (&gt;=67.5%)</v>
      </c>
      <c r="B1009" s="82">
        <f>'MH Measure Summary'!V31</f>
        <v>0.90100000000000002</v>
      </c>
    </row>
    <row r="1010" spans="1:2" ht="14.25" customHeight="1" x14ac:dyDescent="0.2">
      <c r="A1010" s="81" t="str">
        <f t="shared" si="55"/>
        <v>Follow-Up Within 7 Days: Face-to-Face (CARE Based) % (&gt;=75% Annual Measure)</v>
      </c>
      <c r="B1010" s="82">
        <f>'MH Measure Summary'!W31</f>
        <v>0.82926829268292679</v>
      </c>
    </row>
    <row r="1011" spans="1:2" x14ac:dyDescent="0.2">
      <c r="A1011" s="81" t="str">
        <f t="shared" si="55"/>
        <v>Long-Term Services and Support Screen Follow-Up (&gt;=70% Annual Measure)</v>
      </c>
      <c r="B1011" s="82">
        <f>'MH Measure Summary'!X31</f>
        <v>0.90909090909090895</v>
      </c>
    </row>
    <row r="1012" spans="1:2" x14ac:dyDescent="0.2">
      <c r="A1012" s="81" t="str">
        <f t="shared" si="55"/>
        <v>Community Linkage % (&gt;=23% Annual Measure)</v>
      </c>
      <c r="B1012" s="82">
        <f>'MH Measure Summary'!Y31</f>
        <v>0.26118067978533099</v>
      </c>
    </row>
    <row r="1013" spans="1:2" x14ac:dyDescent="0.2">
      <c r="A1013" s="81" t="str">
        <f t="shared" si="55"/>
        <v>Crisis Follow-Up Within 30 Days % (&gt;=90%)</v>
      </c>
      <c r="B1013" s="82">
        <f>'MH Measure Summary'!Z31</f>
        <v>1</v>
      </c>
    </row>
    <row r="1014" spans="1:2" x14ac:dyDescent="0.2">
      <c r="A1014" s="81" t="s">
        <v>300</v>
      </c>
      <c r="B1014" s="82">
        <f>'MH Measure Summary'!AA31</f>
        <v>0.33300000000000002</v>
      </c>
    </row>
    <row r="1015" spans="1:2" x14ac:dyDescent="0.2">
      <c r="A1015" s="81" t="s">
        <v>272</v>
      </c>
      <c r="B1015" s="114" t="str">
        <f>'MH Measure Summary'!AB31</f>
        <v>42%-Goal Not Met</v>
      </c>
    </row>
    <row r="1016" spans="1:2" x14ac:dyDescent="0.2">
      <c r="A1016" s="81" t="s">
        <v>296</v>
      </c>
      <c r="B1016" s="82">
        <f>'MH Measure Summary'!AC31</f>
        <v>0.84299999999999997</v>
      </c>
    </row>
    <row r="1017" spans="1:2" x14ac:dyDescent="0.2">
      <c r="A1017" s="81" t="s">
        <v>297</v>
      </c>
      <c r="B1017" s="82">
        <f>'MH Measure Summary'!AD31</f>
        <v>0.121</v>
      </c>
    </row>
    <row r="1018" spans="1:2" x14ac:dyDescent="0.2">
      <c r="A1018" s="81" t="s">
        <v>301</v>
      </c>
      <c r="B1018" s="82">
        <f>'MH Measure Summary'!AE31</f>
        <v>0.28100000000000003</v>
      </c>
    </row>
    <row r="1019" spans="1:2" x14ac:dyDescent="0.2">
      <c r="A1019" s="81" t="s">
        <v>298</v>
      </c>
      <c r="B1019" s="82">
        <f>'MH Measure Summary'!AF31</f>
        <v>0</v>
      </c>
    </row>
    <row r="1020" spans="1:2" x14ac:dyDescent="0.2">
      <c r="A1020" s="81" t="s">
        <v>299</v>
      </c>
      <c r="B1020" s="82">
        <f>'MH Measure Summary'!AG31</f>
        <v>0.29399999999999998</v>
      </c>
    </row>
    <row r="1021" spans="1:2" ht="4.1500000000000004" customHeight="1" x14ac:dyDescent="0.2">
      <c r="A1021" s="154"/>
      <c r="B1021" s="155"/>
    </row>
    <row r="1022" spans="1:2" x14ac:dyDescent="0.2">
      <c r="A1022" s="80" t="s">
        <v>41</v>
      </c>
      <c r="B1022" s="90" t="s">
        <v>68</v>
      </c>
    </row>
    <row r="1023" spans="1:2" x14ac:dyDescent="0.2">
      <c r="A1023" s="81" t="str">
        <f t="shared" ref="A1023:A1044" si="56">A3</f>
        <v>Service Target Adult % (&gt;=100%)</v>
      </c>
      <c r="B1023" s="114" t="str">
        <f>'MH Measure Summary'!B32</f>
        <v>96%-Goal Not Met</v>
      </c>
    </row>
    <row r="1024" spans="1:2" x14ac:dyDescent="0.2">
      <c r="A1024" s="81" t="str">
        <f t="shared" si="56"/>
        <v>Adult Counseling Target % (&gt;= 12%)</v>
      </c>
      <c r="B1024" s="82">
        <f>'MH Measure Summary'!C32</f>
        <v>0.91095890410958902</v>
      </c>
    </row>
    <row r="1025" spans="1:2" x14ac:dyDescent="0.2">
      <c r="A1025" s="81" t="str">
        <f t="shared" si="56"/>
        <v>ACT Target % (&gt;=54%)</v>
      </c>
      <c r="B1025" s="82">
        <f>'MH Measure Summary'!D32</f>
        <v>0.96306818181818199</v>
      </c>
    </row>
    <row r="1026" spans="1:2" x14ac:dyDescent="0.2">
      <c r="A1026" s="81" t="str">
        <f t="shared" si="56"/>
        <v>Child and Youth Service Target % (&gt;=100%)</v>
      </c>
      <c r="B1026" s="82">
        <f>'MH Measure Summary'!E32</f>
        <v>1.19604086845466</v>
      </c>
    </row>
    <row r="1027" spans="1:2" x14ac:dyDescent="0.2">
      <c r="A1027" s="81" t="str">
        <f t="shared" si="56"/>
        <v>Family Partner Supports Services for LOCs 2, 3, 4 and YC % (&gt;=10%)</v>
      </c>
      <c r="B1027" s="114" t="str">
        <f>'MH Measure Summary'!F32</f>
        <v>9.35%-Goal Not Met</v>
      </c>
    </row>
    <row r="1028" spans="1:2" x14ac:dyDescent="0.2">
      <c r="A1028" s="81" t="str">
        <f t="shared" si="56"/>
        <v>Community Tenure 2020 % (&gt;=96.8%)</v>
      </c>
      <c r="B1028" s="82">
        <f>'MH Measure Summary'!G32</f>
        <v>0.98299999999999998</v>
      </c>
    </row>
    <row r="1029" spans="1:2" x14ac:dyDescent="0.2">
      <c r="A1029" s="81" t="str">
        <f t="shared" si="56"/>
        <v>Adult Improvement % (&gt;=20%)</v>
      </c>
      <c r="B1029" s="82">
        <f>'MH Measure Summary'!H32</f>
        <v>0.46467749012724902</v>
      </c>
    </row>
    <row r="1030" spans="1:2" x14ac:dyDescent="0.2">
      <c r="A1030" s="81" t="str">
        <f t="shared" si="56"/>
        <v>Adult Monthly Service Provision % (&gt;=65.6%)</v>
      </c>
      <c r="B1030" s="114" t="str">
        <f>'MH Measure Summary'!I32</f>
        <v>57.1%-Goal Not Met</v>
      </c>
    </row>
    <row r="1031" spans="1:2" x14ac:dyDescent="0.2">
      <c r="A1031" s="81" t="str">
        <f t="shared" si="56"/>
        <v>Employment Improvement % (&gt;=39.8%)</v>
      </c>
      <c r="B1031" s="82" t="str">
        <f>'MH Measure Summary'!J32</f>
        <v>66.6%</v>
      </c>
    </row>
    <row r="1032" spans="1:2" x14ac:dyDescent="0.2">
      <c r="A1032" s="81" t="str">
        <f t="shared" si="56"/>
        <v>Residential Stability % (&gt;=84%)</v>
      </c>
      <c r="B1032" s="82" t="str">
        <f>'MH Measure Summary'!K32</f>
        <v>87.3%</v>
      </c>
    </row>
    <row r="1033" spans="1:2" x14ac:dyDescent="0.2">
      <c r="A1033" s="81" t="str">
        <f t="shared" si="56"/>
        <v>Educational or Volunteering Strengths % (&gt;=26.5%)</v>
      </c>
      <c r="B1033" s="114" t="str">
        <f>'MH Measure Summary'!L32</f>
        <v>24.7%-Goal Not Met</v>
      </c>
    </row>
    <row r="1034" spans="1:2" x14ac:dyDescent="0.2">
      <c r="A1034" s="81" t="str">
        <f t="shared" si="56"/>
        <v>Hospitalization % (&lt;=1.9%)</v>
      </c>
      <c r="B1034" s="82">
        <f>'MH Measure Summary'!M32</f>
        <v>2.8751134208744502E-3</v>
      </c>
    </row>
    <row r="1035" spans="1:2" x14ac:dyDescent="0.2">
      <c r="A1035" s="81" t="str">
        <f t="shared" si="56"/>
        <v>Effective Crisis Response % (&gt;=75.1%)</v>
      </c>
      <c r="B1035" s="82">
        <f>'MH Measure Summary'!N32</f>
        <v>0.80880265026029297</v>
      </c>
    </row>
    <row r="1036" spans="1:2" x14ac:dyDescent="0.2">
      <c r="A1036" s="81" t="str">
        <f t="shared" si="56"/>
        <v>Frequent Admission % (&lt;=0.3%)</v>
      </c>
      <c r="B1036" s="82">
        <f>'MH Measure Summary'!O32</f>
        <v>2.3933354811985102E-3</v>
      </c>
    </row>
    <row r="1037" spans="1:2" x14ac:dyDescent="0.2">
      <c r="A1037" s="81" t="str">
        <f t="shared" si="56"/>
        <v>Access to Crisis Response Services % (&gt;=52.2%)</v>
      </c>
      <c r="B1037" s="82">
        <f>'MH Measure Summary'!P32</f>
        <v>0.61930883159627004</v>
      </c>
    </row>
    <row r="1038" spans="1:2" x14ac:dyDescent="0.2">
      <c r="A1038" s="81" t="str">
        <f t="shared" si="56"/>
        <v>Jail Diversion % (&lt;=10.46%)</v>
      </c>
      <c r="B1038" s="82">
        <f>'MH Measure Summary'!Q32</f>
        <v>6.17614678899083E-2</v>
      </c>
    </row>
    <row r="1039" spans="1:2" x14ac:dyDescent="0.2">
      <c r="A1039" s="81" t="str">
        <f t="shared" si="56"/>
        <v>Juvenile Justice Avoidance % (&gt;=95%)</v>
      </c>
      <c r="B1039" s="82">
        <f>'MH Measure Summary'!R32</f>
        <v>0.99465811965812001</v>
      </c>
    </row>
    <row r="1040" spans="1:2" x14ac:dyDescent="0.2">
      <c r="A1040" s="81" t="str">
        <f t="shared" si="56"/>
        <v>Child and Youth Improvement Measure % (&gt;=25%)</v>
      </c>
      <c r="B1040" s="82">
        <f>'MH Measure Summary'!S32</f>
        <v>0.48699999999999999</v>
      </c>
    </row>
    <row r="1041" spans="1:2" x14ac:dyDescent="0.2">
      <c r="A1041" s="81" t="str">
        <f t="shared" si="56"/>
        <v>Child and Youth Monthly Service Provision % (&gt;=65%)</v>
      </c>
      <c r="B1041" s="114" t="str">
        <f>'MH Measure Summary'!T32</f>
        <v>61.3%-Goal Not Met</v>
      </c>
    </row>
    <row r="1042" spans="1:2" x14ac:dyDescent="0.2">
      <c r="A1042" s="81" t="str">
        <f t="shared" si="56"/>
        <v>Child and Youth School % (&gt;=60%)</v>
      </c>
      <c r="B1042" s="82">
        <f>'MH Measure Summary'!U32</f>
        <v>0.69899999999999995</v>
      </c>
    </row>
    <row r="1043" spans="1:2" x14ac:dyDescent="0.2">
      <c r="A1043" s="81" t="str">
        <f t="shared" si="56"/>
        <v>Family and Living Situation % (&gt;=67.5%)</v>
      </c>
      <c r="B1043" s="82">
        <f>'MH Measure Summary'!V32</f>
        <v>0.751</v>
      </c>
    </row>
    <row r="1044" spans="1:2" ht="14.25" customHeight="1" x14ac:dyDescent="0.2">
      <c r="A1044" s="81" t="str">
        <f t="shared" si="56"/>
        <v>Follow-Up Within 7 Days: Face-to-Face (CARE Based) % (&gt;=75% Annual Measure)</v>
      </c>
      <c r="B1044" s="114" t="str">
        <f>'MH Measure Summary'!W32</f>
        <v>49.59%-Goal Not Met</v>
      </c>
    </row>
    <row r="1045" spans="1:2" x14ac:dyDescent="0.2">
      <c r="A1045" s="81" t="str">
        <f t="shared" ref="A1045:A1047" si="57">A25</f>
        <v>Long-Term Services and Support Screen Follow-Up (&gt;=70% Annual Measure)</v>
      </c>
      <c r="B1045" s="82">
        <f>'MH Measure Summary'!X32</f>
        <v>0.83870967741935498</v>
      </c>
    </row>
    <row r="1046" spans="1:2" x14ac:dyDescent="0.2">
      <c r="A1046" s="81" t="str">
        <f t="shared" si="57"/>
        <v>Community Linkage % (&gt;=23% Annual Measure)</v>
      </c>
      <c r="B1046" s="114" t="str">
        <f>'MH Measure Summary'!Y32</f>
        <v>22.0%-Goal Not Met</v>
      </c>
    </row>
    <row r="1047" spans="1:2" x14ac:dyDescent="0.2">
      <c r="A1047" s="81" t="str">
        <f t="shared" si="57"/>
        <v>Crisis Follow-Up Within 30 Days % (&gt;=90%)</v>
      </c>
      <c r="B1047" s="82">
        <f>'MH Measure Summary'!Z32</f>
        <v>1</v>
      </c>
    </row>
    <row r="1048" spans="1:2" x14ac:dyDescent="0.2">
      <c r="A1048" s="81" t="s">
        <v>300</v>
      </c>
      <c r="B1048" s="82">
        <f>'MH Measure Summary'!AA32</f>
        <v>0.25800000000000001</v>
      </c>
    </row>
    <row r="1049" spans="1:2" x14ac:dyDescent="0.2">
      <c r="A1049" s="81" t="s">
        <v>272</v>
      </c>
      <c r="B1049" s="114" t="str">
        <f>'MH Measure Summary'!AB32</f>
        <v>51%-Goal Not Met</v>
      </c>
    </row>
    <row r="1050" spans="1:2" x14ac:dyDescent="0.2">
      <c r="A1050" s="81" t="s">
        <v>296</v>
      </c>
      <c r="B1050" s="82">
        <f>'MH Measure Summary'!AC32</f>
        <v>0.85399999999999998</v>
      </c>
    </row>
    <row r="1051" spans="1:2" x14ac:dyDescent="0.2">
      <c r="A1051" s="81" t="s">
        <v>297</v>
      </c>
      <c r="B1051" s="82">
        <f>'MH Measure Summary'!AD32</f>
        <v>9.1999999999999998E-2</v>
      </c>
    </row>
    <row r="1052" spans="1:2" x14ac:dyDescent="0.2">
      <c r="A1052" s="81" t="s">
        <v>301</v>
      </c>
      <c r="B1052" s="82">
        <f>'MH Measure Summary'!AE32</f>
        <v>0.29699999999999999</v>
      </c>
    </row>
    <row r="1053" spans="1:2" x14ac:dyDescent="0.2">
      <c r="A1053" s="81" t="s">
        <v>298</v>
      </c>
      <c r="B1053" s="82">
        <f>'MH Measure Summary'!AF32</f>
        <v>0.153</v>
      </c>
    </row>
    <row r="1054" spans="1:2" x14ac:dyDescent="0.2">
      <c r="A1054" s="81" t="s">
        <v>299</v>
      </c>
      <c r="B1054" s="82">
        <f>'MH Measure Summary'!AG32</f>
        <v>0.253</v>
      </c>
    </row>
    <row r="1055" spans="1:2" ht="4.1500000000000004" customHeight="1" x14ac:dyDescent="0.2">
      <c r="A1055" s="156"/>
      <c r="B1055" s="157"/>
    </row>
    <row r="1056" spans="1:2" x14ac:dyDescent="0.2">
      <c r="A1056" s="80" t="s">
        <v>41</v>
      </c>
      <c r="B1056" s="90" t="s">
        <v>69</v>
      </c>
    </row>
    <row r="1057" spans="1:2" x14ac:dyDescent="0.2">
      <c r="A1057" s="81" t="str">
        <f t="shared" ref="A1057:A1078" si="58">A3</f>
        <v>Service Target Adult % (&gt;=100%)</v>
      </c>
      <c r="B1057" s="92">
        <f>'MH Measure Summary'!B33</f>
        <v>1.1606229660623</v>
      </c>
    </row>
    <row r="1058" spans="1:2" x14ac:dyDescent="0.2">
      <c r="A1058" s="81" t="str">
        <f t="shared" si="58"/>
        <v>Adult Counseling Target % (&gt;= 12%)</v>
      </c>
      <c r="B1058" s="93">
        <f>'MH Measure Summary'!C33</f>
        <v>0.57192982456140395</v>
      </c>
    </row>
    <row r="1059" spans="1:2" x14ac:dyDescent="0.2">
      <c r="A1059" s="81" t="str">
        <f t="shared" si="58"/>
        <v>ACT Target % (&gt;=54%)</v>
      </c>
      <c r="B1059" s="93">
        <f>'MH Measure Summary'!D33</f>
        <v>0.90306122448979598</v>
      </c>
    </row>
    <row r="1060" spans="1:2" x14ac:dyDescent="0.2">
      <c r="A1060" s="81" t="str">
        <f t="shared" si="58"/>
        <v>Child and Youth Service Target % (&gt;=100%)</v>
      </c>
      <c r="B1060" s="93">
        <f>'MH Measure Summary'!E33</f>
        <v>1.2854545454545501</v>
      </c>
    </row>
    <row r="1061" spans="1:2" x14ac:dyDescent="0.2">
      <c r="A1061" s="81" t="str">
        <f t="shared" si="58"/>
        <v>Family Partner Supports Services for LOCs 2, 3, 4 and YC % (&gt;=10%)</v>
      </c>
      <c r="B1061" s="93">
        <f>'MH Measure Summary'!F33</f>
        <v>0.21041445270988299</v>
      </c>
    </row>
    <row r="1062" spans="1:2" x14ac:dyDescent="0.2">
      <c r="A1062" s="81" t="str">
        <f t="shared" si="58"/>
        <v>Community Tenure 2020 % (&gt;=96.8%)</v>
      </c>
      <c r="B1062" s="94">
        <f>'MH Measure Summary'!G33</f>
        <v>0.99</v>
      </c>
    </row>
    <row r="1063" spans="1:2" x14ac:dyDescent="0.2">
      <c r="A1063" s="81" t="str">
        <f t="shared" si="58"/>
        <v>Adult Improvement % (&gt;=20%)</v>
      </c>
      <c r="B1063" s="116" t="str">
        <f>'MH Measure Summary'!H33</f>
        <v>12%-Goal Not Met</v>
      </c>
    </row>
    <row r="1064" spans="1:2" x14ac:dyDescent="0.2">
      <c r="A1064" s="81" t="str">
        <f t="shared" si="58"/>
        <v>Adult Monthly Service Provision % (&gt;=65.6%)</v>
      </c>
      <c r="B1064" s="117" t="str">
        <f>'MH Measure Summary'!I33</f>
        <v>50.7%-Goal Not Met</v>
      </c>
    </row>
    <row r="1065" spans="1:2" x14ac:dyDescent="0.2">
      <c r="A1065" s="81" t="str">
        <f t="shared" si="58"/>
        <v>Employment Improvement % (&gt;=39.8%)</v>
      </c>
      <c r="B1065" s="93" t="str">
        <f>'MH Measure Summary'!J33</f>
        <v>34.3%</v>
      </c>
    </row>
    <row r="1066" spans="1:2" x14ac:dyDescent="0.2">
      <c r="A1066" s="81" t="str">
        <f t="shared" si="58"/>
        <v>Residential Stability % (&gt;=84%)</v>
      </c>
      <c r="B1066" s="94" t="str">
        <f>'MH Measure Summary'!K33</f>
        <v>97.2%</v>
      </c>
    </row>
    <row r="1067" spans="1:2" x14ac:dyDescent="0.2">
      <c r="A1067" s="81" t="str">
        <f t="shared" si="58"/>
        <v>Educational or Volunteering Strengths % (&gt;=26.5%)</v>
      </c>
      <c r="B1067" s="93">
        <f>'MH Measure Summary'!L33</f>
        <v>0.74199999999999999</v>
      </c>
    </row>
    <row r="1068" spans="1:2" x14ac:dyDescent="0.2">
      <c r="A1068" s="81" t="str">
        <f t="shared" si="58"/>
        <v>Hospitalization % (&lt;=1.9%)</v>
      </c>
      <c r="B1068" s="118" t="str">
        <f>'MH Measure Summary'!M33</f>
        <v>2.5%-Goal Not Met</v>
      </c>
    </row>
    <row r="1069" spans="1:2" x14ac:dyDescent="0.2">
      <c r="A1069" s="81" t="str">
        <f t="shared" si="58"/>
        <v>Effective Crisis Response % (&gt;=75.1%)</v>
      </c>
      <c r="B1069" s="95">
        <f>'MH Measure Summary'!N33</f>
        <v>0.82909090909090899</v>
      </c>
    </row>
    <row r="1070" spans="1:2" x14ac:dyDescent="0.2">
      <c r="A1070" s="81" t="str">
        <f t="shared" si="58"/>
        <v>Frequent Admission % (&lt;=0.3%)</v>
      </c>
      <c r="B1070" s="95">
        <f>'MH Measure Summary'!O33</f>
        <v>4.9763622791739197E-4</v>
      </c>
    </row>
    <row r="1071" spans="1:2" x14ac:dyDescent="0.2">
      <c r="A1071" s="81" t="str">
        <f t="shared" si="58"/>
        <v>Access to Crisis Response Services % (&gt;=52.2%)</v>
      </c>
      <c r="B1071" s="93">
        <f>'MH Measure Summary'!P33</f>
        <v>0.64935064935064901</v>
      </c>
    </row>
    <row r="1072" spans="1:2" x14ac:dyDescent="0.2">
      <c r="A1072" s="81" t="str">
        <f t="shared" si="58"/>
        <v>Jail Diversion % (&lt;=10.46%)</v>
      </c>
      <c r="B1072" s="119" t="str">
        <f>'MH Measure Summary'!Q33</f>
        <v>17.02%-Goal Not Met</v>
      </c>
    </row>
    <row r="1073" spans="1:2" x14ac:dyDescent="0.2">
      <c r="A1073" s="81" t="str">
        <f t="shared" si="58"/>
        <v>Juvenile Justice Avoidance % (&gt;=95%)</v>
      </c>
      <c r="B1073" s="86">
        <f>'MH Measure Summary'!R33</f>
        <v>1</v>
      </c>
    </row>
    <row r="1074" spans="1:2" x14ac:dyDescent="0.2">
      <c r="A1074" s="81" t="str">
        <f t="shared" si="58"/>
        <v>Child and Youth Improvement Measure % (&gt;=25%)</v>
      </c>
      <c r="B1074" s="86">
        <f>'MH Measure Summary'!S33</f>
        <v>0.254</v>
      </c>
    </row>
    <row r="1075" spans="1:2" x14ac:dyDescent="0.2">
      <c r="A1075" s="81" t="str">
        <f t="shared" si="58"/>
        <v>Child and Youth Monthly Service Provision % (&gt;=65%)</v>
      </c>
      <c r="B1075" s="120" t="str">
        <f>'MH Measure Summary'!T33</f>
        <v>50.50%-Goal Not Met</v>
      </c>
    </row>
    <row r="1076" spans="1:2" x14ac:dyDescent="0.2">
      <c r="A1076" s="81" t="str">
        <f t="shared" si="58"/>
        <v>Child and Youth School % (&gt;=60%)</v>
      </c>
      <c r="B1076" s="93">
        <f>'MH Measure Summary'!U33</f>
        <v>0.81</v>
      </c>
    </row>
    <row r="1077" spans="1:2" x14ac:dyDescent="0.2">
      <c r="A1077" s="81" t="str">
        <f t="shared" si="58"/>
        <v>Family and Living Situation % (&gt;=67.5%)</v>
      </c>
      <c r="B1077" s="93">
        <f>'MH Measure Summary'!V33</f>
        <v>0.88600000000000001</v>
      </c>
    </row>
    <row r="1078" spans="1:2" ht="14.25" customHeight="1" x14ac:dyDescent="0.2">
      <c r="A1078" s="81" t="str">
        <f t="shared" si="58"/>
        <v>Follow-Up Within 7 Days: Face-to-Face (CARE Based) % (&gt;=75% Annual Measure)</v>
      </c>
      <c r="B1078" s="120" t="str">
        <f>'MH Measure Summary'!W33</f>
        <v>57.14%-Goal Not Met</v>
      </c>
    </row>
    <row r="1079" spans="1:2" x14ac:dyDescent="0.2">
      <c r="A1079" s="81" t="str">
        <f t="shared" ref="A1079:A1081" si="59">A25</f>
        <v>Long-Term Services and Support Screen Follow-Up (&gt;=70% Annual Measure)</v>
      </c>
      <c r="B1079" s="93">
        <f>'MH Measure Summary'!X33</f>
        <v>0.83333333333333304</v>
      </c>
    </row>
    <row r="1080" spans="1:2" x14ac:dyDescent="0.2">
      <c r="A1080" s="81" t="str">
        <f t="shared" si="59"/>
        <v>Community Linkage % (&gt;=23% Annual Measure)</v>
      </c>
      <c r="B1080" s="96">
        <f>'MH Measure Summary'!Y33</f>
        <v>0.32987012987012998</v>
      </c>
    </row>
    <row r="1081" spans="1:2" x14ac:dyDescent="0.2">
      <c r="A1081" s="81" t="str">
        <f t="shared" si="59"/>
        <v>Crisis Follow-Up Within 30 Days % (&gt;=90%)</v>
      </c>
      <c r="B1081" s="96">
        <f>'MH Measure Summary'!Z33</f>
        <v>1</v>
      </c>
    </row>
    <row r="1082" spans="1:2" x14ac:dyDescent="0.2">
      <c r="A1082" s="81" t="s">
        <v>300</v>
      </c>
      <c r="B1082" s="96">
        <f>'MH Measure Summary'!AA33</f>
        <v>0.33300000000000002</v>
      </c>
    </row>
    <row r="1083" spans="1:2" x14ac:dyDescent="0.2">
      <c r="A1083" s="81" t="s">
        <v>272</v>
      </c>
      <c r="B1083" s="121" t="str">
        <f>'MH Measure Summary'!AB33</f>
        <v>46%-Goal Not Met</v>
      </c>
    </row>
    <row r="1084" spans="1:2" x14ac:dyDescent="0.2">
      <c r="A1084" s="81" t="s">
        <v>296</v>
      </c>
      <c r="B1084" s="96">
        <f>'MH Measure Summary'!AC33</f>
        <v>0.94099999999999995</v>
      </c>
    </row>
    <row r="1085" spans="1:2" x14ac:dyDescent="0.2">
      <c r="A1085" s="81" t="s">
        <v>297</v>
      </c>
      <c r="B1085" s="96">
        <f>'MH Measure Summary'!AD33</f>
        <v>9.2999999999999999E-2</v>
      </c>
    </row>
    <row r="1086" spans="1:2" x14ac:dyDescent="0.2">
      <c r="A1086" s="81" t="s">
        <v>301</v>
      </c>
      <c r="B1086" s="96">
        <f>'MH Measure Summary'!AE33</f>
        <v>0.38200000000000001</v>
      </c>
    </row>
    <row r="1087" spans="1:2" x14ac:dyDescent="0.2">
      <c r="A1087" s="81" t="s">
        <v>298</v>
      </c>
      <c r="B1087" s="96">
        <f>'MH Measure Summary'!AF33</f>
        <v>0.4</v>
      </c>
    </row>
    <row r="1088" spans="1:2" x14ac:dyDescent="0.2">
      <c r="A1088" s="81" t="s">
        <v>299</v>
      </c>
      <c r="B1088" s="96">
        <f>'MH Measure Summary'!AG33</f>
        <v>0.105</v>
      </c>
    </row>
    <row r="1089" spans="1:2" ht="4.1500000000000004" customHeight="1" x14ac:dyDescent="0.2">
      <c r="A1089" s="150"/>
      <c r="B1089" s="151"/>
    </row>
    <row r="1090" spans="1:2" x14ac:dyDescent="0.2">
      <c r="A1090" s="80" t="s">
        <v>41</v>
      </c>
      <c r="B1090" s="90" t="s">
        <v>70</v>
      </c>
    </row>
    <row r="1091" spans="1:2" x14ac:dyDescent="0.2">
      <c r="A1091" s="81" t="str">
        <f t="shared" ref="A1091:A1112" si="60">A3</f>
        <v>Service Target Adult % (&gt;=100%)</v>
      </c>
      <c r="B1091" s="114" t="str">
        <f>'MH Measure Summary'!B34</f>
        <v>84%-Goal Not Met</v>
      </c>
    </row>
    <row r="1092" spans="1:2" x14ac:dyDescent="0.2">
      <c r="A1092" s="81" t="str">
        <f t="shared" si="60"/>
        <v>Adult Counseling Target % (&gt;= 12%)</v>
      </c>
      <c r="B1092" s="82">
        <f>'MH Measure Summary'!C34</f>
        <v>0.71713810316139803</v>
      </c>
    </row>
    <row r="1093" spans="1:2" x14ac:dyDescent="0.2">
      <c r="A1093" s="81" t="str">
        <f t="shared" si="60"/>
        <v>ACT Target % (&gt;=54%)</v>
      </c>
      <c r="B1093" s="82">
        <f>'MH Measure Summary'!D34</f>
        <v>0.753488372093023</v>
      </c>
    </row>
    <row r="1094" spans="1:2" x14ac:dyDescent="0.2">
      <c r="A1094" s="81" t="str">
        <f t="shared" si="60"/>
        <v>Child and Youth Service Target % (&gt;=100%)</v>
      </c>
      <c r="B1094" s="114" t="str">
        <f>'MH Measure Summary'!E34</f>
        <v>81%-Goal Not Met</v>
      </c>
    </row>
    <row r="1095" spans="1:2" x14ac:dyDescent="0.2">
      <c r="A1095" s="81" t="str">
        <f t="shared" si="60"/>
        <v>Family Partner Supports Services for LOCs 2, 3, 4 and YC % (&gt;=10%)</v>
      </c>
      <c r="B1095" s="114" t="str">
        <f>'MH Measure Summary'!F34</f>
        <v>1.68%-Goal Not Met</v>
      </c>
    </row>
    <row r="1096" spans="1:2" x14ac:dyDescent="0.2">
      <c r="A1096" s="81" t="str">
        <f t="shared" si="60"/>
        <v>Community Tenure 2020 % (&gt;=96.8%)</v>
      </c>
      <c r="B1096" s="82">
        <f>'MH Measure Summary'!G34</f>
        <v>0.98599999999999999</v>
      </c>
    </row>
    <row r="1097" spans="1:2" x14ac:dyDescent="0.2">
      <c r="A1097" s="81" t="str">
        <f t="shared" si="60"/>
        <v>Adult Improvement % (&gt;=20%)</v>
      </c>
      <c r="B1097" s="82">
        <f>'MH Measure Summary'!H34</f>
        <v>0.48514851485148502</v>
      </c>
    </row>
    <row r="1098" spans="1:2" x14ac:dyDescent="0.2">
      <c r="A1098" s="81" t="str">
        <f t="shared" si="60"/>
        <v>Adult Monthly Service Provision % (&gt;=65.6%)</v>
      </c>
      <c r="B1098" s="114" t="str">
        <f>'MH Measure Summary'!I34</f>
        <v>53.2%-Goal Not Met</v>
      </c>
    </row>
    <row r="1099" spans="1:2" x14ac:dyDescent="0.2">
      <c r="A1099" s="81" t="str">
        <f t="shared" si="60"/>
        <v>Employment Improvement % (&gt;=39.8%)</v>
      </c>
      <c r="B1099" s="82" t="str">
        <f>'MH Measure Summary'!J34</f>
        <v>91.2%</v>
      </c>
    </row>
    <row r="1100" spans="1:2" x14ac:dyDescent="0.2">
      <c r="A1100" s="81" t="str">
        <f t="shared" si="60"/>
        <v>Residential Stability % (&gt;=84%)</v>
      </c>
      <c r="B1100" s="82" t="str">
        <f>'MH Measure Summary'!K34</f>
        <v>92.1%</v>
      </c>
    </row>
    <row r="1101" spans="1:2" x14ac:dyDescent="0.2">
      <c r="A1101" s="81" t="str">
        <f t="shared" si="60"/>
        <v>Educational or Volunteering Strengths % (&gt;=26.5%)</v>
      </c>
      <c r="B1101" s="82">
        <f>'MH Measure Summary'!L34</f>
        <v>0.58199999999999996</v>
      </c>
    </row>
    <row r="1102" spans="1:2" x14ac:dyDescent="0.2">
      <c r="A1102" s="81" t="str">
        <f t="shared" si="60"/>
        <v>Hospitalization % (&lt;=1.9%)</v>
      </c>
      <c r="B1102" s="82">
        <f>'MH Measure Summary'!M34</f>
        <v>1.53354620270541E-2</v>
      </c>
    </row>
    <row r="1103" spans="1:2" x14ac:dyDescent="0.2">
      <c r="A1103" s="81" t="str">
        <f t="shared" si="60"/>
        <v>Effective Crisis Response % (&gt;=75.1%)</v>
      </c>
      <c r="B1103" s="82">
        <f>'MH Measure Summary'!N34</f>
        <v>0.83825597749648395</v>
      </c>
    </row>
    <row r="1104" spans="1:2" x14ac:dyDescent="0.2">
      <c r="A1104" s="81" t="str">
        <f t="shared" si="60"/>
        <v>Frequent Admission % (&lt;=0.3%)</v>
      </c>
      <c r="B1104" s="82">
        <f>'MH Measure Summary'!O34</f>
        <v>1.05235464351486E-3</v>
      </c>
    </row>
    <row r="1105" spans="1:2" x14ac:dyDescent="0.2">
      <c r="A1105" s="81" t="str">
        <f t="shared" si="60"/>
        <v>Access to Crisis Response Services % (&gt;=52.2%)</v>
      </c>
      <c r="B1105" s="82">
        <f>'MH Measure Summary'!P34</f>
        <v>0.92210321324245403</v>
      </c>
    </row>
    <row r="1106" spans="1:2" x14ac:dyDescent="0.2">
      <c r="A1106" s="81" t="str">
        <f t="shared" si="60"/>
        <v>Jail Diversion % (&lt;=10.46%)</v>
      </c>
      <c r="B1106" s="114" t="str">
        <f>'MH Measure Summary'!Q34</f>
        <v>12.63%-Goal Not Met</v>
      </c>
    </row>
    <row r="1107" spans="1:2" x14ac:dyDescent="0.2">
      <c r="A1107" s="81" t="str">
        <f t="shared" si="60"/>
        <v>Juvenile Justice Avoidance % (&gt;=95%)</v>
      </c>
      <c r="B1107" s="82">
        <f>'MH Measure Summary'!R34</f>
        <v>0.99747474747474796</v>
      </c>
    </row>
    <row r="1108" spans="1:2" x14ac:dyDescent="0.2">
      <c r="A1108" s="81" t="str">
        <f t="shared" si="60"/>
        <v>Child and Youth Improvement Measure % (&gt;=25%)</v>
      </c>
      <c r="B1108" s="82">
        <f>'MH Measure Summary'!S34</f>
        <v>0.65400000000000003</v>
      </c>
    </row>
    <row r="1109" spans="1:2" x14ac:dyDescent="0.2">
      <c r="A1109" s="81" t="str">
        <f t="shared" si="60"/>
        <v>Child and Youth Monthly Service Provision % (&gt;=65%)</v>
      </c>
      <c r="B1109" s="82">
        <f>'MH Measure Summary'!T34</f>
        <v>0.66534541336353303</v>
      </c>
    </row>
    <row r="1110" spans="1:2" x14ac:dyDescent="0.2">
      <c r="A1110" s="81" t="str">
        <f t="shared" si="60"/>
        <v>Child and Youth School % (&gt;=60%)</v>
      </c>
      <c r="B1110" s="82">
        <f>'MH Measure Summary'!U34</f>
        <v>0.81399999999999995</v>
      </c>
    </row>
    <row r="1111" spans="1:2" x14ac:dyDescent="0.2">
      <c r="A1111" s="81" t="str">
        <f t="shared" si="60"/>
        <v>Family and Living Situation % (&gt;=67.5%)</v>
      </c>
      <c r="B1111" s="82">
        <f>'MH Measure Summary'!V34</f>
        <v>0.85499999999999998</v>
      </c>
    </row>
    <row r="1112" spans="1:2" ht="14.25" customHeight="1" x14ac:dyDescent="0.2">
      <c r="A1112" s="81" t="str">
        <f t="shared" si="60"/>
        <v>Follow-Up Within 7 Days: Face-to-Face (CARE Based) % (&gt;=75% Annual Measure)</v>
      </c>
      <c r="B1112" s="114" t="str">
        <f>'MH Measure Summary'!W34</f>
        <v>66.67%-Goal Not Met</v>
      </c>
    </row>
    <row r="1113" spans="1:2" x14ac:dyDescent="0.2">
      <c r="A1113" s="81" t="str">
        <f t="shared" ref="A1113:A1115" si="61">A25</f>
        <v>Long-Term Services and Support Screen Follow-Up (&gt;=70% Annual Measure)</v>
      </c>
      <c r="B1113" s="114" t="str">
        <f>'MH Measure Summary'!X34</f>
        <v>0%-Goal Not Met</v>
      </c>
    </row>
    <row r="1114" spans="1:2" x14ac:dyDescent="0.2">
      <c r="A1114" s="81" t="str">
        <f t="shared" si="61"/>
        <v>Community Linkage % (&gt;=23% Annual Measure)</v>
      </c>
      <c r="B1114" s="114" t="str">
        <f>'MH Measure Summary'!Y34</f>
        <v>20.2%-Goal Not Met</v>
      </c>
    </row>
    <row r="1115" spans="1:2" x14ac:dyDescent="0.2">
      <c r="A1115" s="81" t="str">
        <f t="shared" si="61"/>
        <v>Crisis Follow-Up Within 30 Days % (&gt;=90%)</v>
      </c>
      <c r="B1115" s="82">
        <f>'MH Measure Summary'!Z34</f>
        <v>1</v>
      </c>
    </row>
    <row r="1116" spans="1:2" x14ac:dyDescent="0.2">
      <c r="A1116" s="81" t="s">
        <v>300</v>
      </c>
      <c r="B1116" s="82">
        <f>'MH Measure Summary'!AA34</f>
        <v>0.125</v>
      </c>
    </row>
    <row r="1117" spans="1:2" x14ac:dyDescent="0.2">
      <c r="A1117" s="81" t="s">
        <v>272</v>
      </c>
      <c r="B1117" s="114" t="str">
        <f>'MH Measure Summary'!AB34</f>
        <v>67%-Goal Not Met</v>
      </c>
    </row>
    <row r="1118" spans="1:2" x14ac:dyDescent="0.2">
      <c r="A1118" s="81" t="s">
        <v>296</v>
      </c>
      <c r="B1118" s="82">
        <f>'MH Measure Summary'!AC34</f>
        <v>0.66600000000000004</v>
      </c>
    </row>
    <row r="1119" spans="1:2" x14ac:dyDescent="0.2">
      <c r="A1119" s="81" t="s">
        <v>297</v>
      </c>
      <c r="B1119" s="82">
        <f>'MH Measure Summary'!AD34</f>
        <v>7.5999999999999998E-2</v>
      </c>
    </row>
    <row r="1120" spans="1:2" x14ac:dyDescent="0.2">
      <c r="A1120" s="81" t="s">
        <v>301</v>
      </c>
      <c r="B1120" s="82">
        <f>'MH Measure Summary'!AE34</f>
        <v>0.222</v>
      </c>
    </row>
    <row r="1121" spans="1:2" x14ac:dyDescent="0.2">
      <c r="A1121" s="81" t="s">
        <v>298</v>
      </c>
      <c r="B1121" s="82">
        <f>'MH Measure Summary'!AF34</f>
        <v>0</v>
      </c>
    </row>
    <row r="1122" spans="1:2" x14ac:dyDescent="0.2">
      <c r="A1122" s="81" t="s">
        <v>299</v>
      </c>
      <c r="B1122" s="82">
        <f>'MH Measure Summary'!AG34</f>
        <v>0.312</v>
      </c>
    </row>
    <row r="1123" spans="1:2" ht="4.1500000000000004" customHeight="1" x14ac:dyDescent="0.2">
      <c r="A1123" s="156"/>
      <c r="B1123" s="157"/>
    </row>
    <row r="1124" spans="1:2" x14ac:dyDescent="0.2">
      <c r="A1124" s="80" t="s">
        <v>41</v>
      </c>
      <c r="B1124" s="90" t="s">
        <v>71</v>
      </c>
    </row>
    <row r="1125" spans="1:2" x14ac:dyDescent="0.2">
      <c r="A1125" s="81" t="str">
        <f t="shared" ref="A1125:A1146" si="62">A3</f>
        <v>Service Target Adult % (&gt;=100%)</v>
      </c>
      <c r="B1125" s="82">
        <f>'MH Measure Summary'!B35</f>
        <v>1.27063222888947</v>
      </c>
    </row>
    <row r="1126" spans="1:2" x14ac:dyDescent="0.2">
      <c r="A1126" s="81" t="str">
        <f t="shared" si="62"/>
        <v>Adult Counseling Target % (&gt;= 12%)</v>
      </c>
      <c r="B1126" s="82">
        <f>'MH Measure Summary'!C35</f>
        <v>0.90430402930402898</v>
      </c>
    </row>
    <row r="1127" spans="1:2" x14ac:dyDescent="0.2">
      <c r="A1127" s="81" t="str">
        <f t="shared" si="62"/>
        <v>ACT Target % (&gt;=54%)</v>
      </c>
      <c r="B1127" s="82">
        <f>'MH Measure Summary'!D35</f>
        <v>0.90799656061908895</v>
      </c>
    </row>
    <row r="1128" spans="1:2" x14ac:dyDescent="0.2">
      <c r="A1128" s="81" t="str">
        <f t="shared" si="62"/>
        <v>Child and Youth Service Target % (&gt;=100%)</v>
      </c>
      <c r="B1128" s="82">
        <f>'MH Measure Summary'!E35</f>
        <v>1.10555963752143</v>
      </c>
    </row>
    <row r="1129" spans="1:2" x14ac:dyDescent="0.2">
      <c r="A1129" s="81" t="str">
        <f t="shared" si="62"/>
        <v>Family Partner Supports Services for LOCs 2, 3, 4 and YC % (&gt;=10%)</v>
      </c>
      <c r="B1129" s="82">
        <f>'MH Measure Summary'!F35</f>
        <v>0.111725452812202</v>
      </c>
    </row>
    <row r="1130" spans="1:2" x14ac:dyDescent="0.2">
      <c r="A1130" s="81" t="str">
        <f t="shared" si="62"/>
        <v>Community Tenure 2020 % (&gt;=96.8%)</v>
      </c>
      <c r="B1130" s="82">
        <f>'MH Measure Summary'!G35</f>
        <v>0.98899999999999999</v>
      </c>
    </row>
    <row r="1131" spans="1:2" x14ac:dyDescent="0.2">
      <c r="A1131" s="81" t="str">
        <f t="shared" si="62"/>
        <v>Adult Improvement % (&gt;=20%)</v>
      </c>
      <c r="B1131" s="82">
        <f>'MH Measure Summary'!H35</f>
        <v>0.33186619718309901</v>
      </c>
    </row>
    <row r="1132" spans="1:2" x14ac:dyDescent="0.2">
      <c r="A1132" s="81" t="str">
        <f t="shared" si="62"/>
        <v>Adult Monthly Service Provision % (&gt;=65.6%)</v>
      </c>
      <c r="B1132" s="114" t="str">
        <f>'MH Measure Summary'!I35</f>
        <v>38.5%-Goal Not Met</v>
      </c>
    </row>
    <row r="1133" spans="1:2" x14ac:dyDescent="0.2">
      <c r="A1133" s="81" t="str">
        <f t="shared" si="62"/>
        <v>Employment Improvement % (&gt;=39.8%)</v>
      </c>
      <c r="B1133" s="82" t="str">
        <f>'MH Measure Summary'!J35</f>
        <v>71.6%</v>
      </c>
    </row>
    <row r="1134" spans="1:2" x14ac:dyDescent="0.2">
      <c r="A1134" s="81" t="str">
        <f t="shared" si="62"/>
        <v>Residential Stability % (&gt;=84%)</v>
      </c>
      <c r="B1134" s="114" t="str">
        <f>'MH Measure Summary'!K35</f>
        <v>74.6%-Goal Not Met</v>
      </c>
    </row>
    <row r="1135" spans="1:2" x14ac:dyDescent="0.2">
      <c r="A1135" s="81" t="str">
        <f t="shared" si="62"/>
        <v>Educational or Volunteering Strengths % (&gt;=26.5%)</v>
      </c>
      <c r="B1135" s="82">
        <f>'MH Measure Summary'!L35</f>
        <v>0.38100000000000001</v>
      </c>
    </row>
    <row r="1136" spans="1:2" x14ac:dyDescent="0.2">
      <c r="A1136" s="81" t="str">
        <f t="shared" si="62"/>
        <v>Hospitalization % (&lt;=1.9%)</v>
      </c>
      <c r="B1136" s="82">
        <f>'MH Measure Summary'!M35</f>
        <v>3.5479755104360598E-3</v>
      </c>
    </row>
    <row r="1137" spans="1:2" x14ac:dyDescent="0.2">
      <c r="A1137" s="81" t="str">
        <f t="shared" si="62"/>
        <v>Effective Crisis Response % (&gt;=75.1%)</v>
      </c>
      <c r="B1137" s="82">
        <f>'MH Measure Summary'!N35</f>
        <v>0.91156239764166402</v>
      </c>
    </row>
    <row r="1138" spans="1:2" x14ac:dyDescent="0.2">
      <c r="A1138" s="81" t="str">
        <f t="shared" si="62"/>
        <v>Frequent Admission % (&lt;=0.3%)</v>
      </c>
      <c r="B1138" s="82">
        <f>'MH Measure Summary'!O35</f>
        <v>9.6938363357298703E-4</v>
      </c>
    </row>
    <row r="1139" spans="1:2" x14ac:dyDescent="0.2">
      <c r="A1139" s="81" t="str">
        <f t="shared" si="62"/>
        <v>Access to Crisis Response Services % (&gt;=52.2%)</v>
      </c>
      <c r="B1139" s="82">
        <f>'MH Measure Summary'!P35</f>
        <v>0.54751415984896201</v>
      </c>
    </row>
    <row r="1140" spans="1:2" x14ac:dyDescent="0.2">
      <c r="A1140" s="81" t="str">
        <f t="shared" si="62"/>
        <v>Jail Diversion % (&lt;=10.46%)</v>
      </c>
      <c r="B1140" s="82">
        <f>'MH Measure Summary'!Q35</f>
        <v>5.5619031493396601E-2</v>
      </c>
    </row>
    <row r="1141" spans="1:2" x14ac:dyDescent="0.2">
      <c r="A1141" s="81" t="str">
        <f t="shared" si="62"/>
        <v>Juvenile Justice Avoidance % (&gt;=95%)</v>
      </c>
      <c r="B1141" s="82">
        <f>'MH Measure Summary'!R35</f>
        <v>0.99467376830892096</v>
      </c>
    </row>
    <row r="1142" spans="1:2" x14ac:dyDescent="0.2">
      <c r="A1142" s="81" t="str">
        <f t="shared" si="62"/>
        <v>Child and Youth Improvement Measure % (&gt;=25%)</v>
      </c>
      <c r="B1142" s="82">
        <f>'MH Measure Summary'!S35</f>
        <v>0.502</v>
      </c>
    </row>
    <row r="1143" spans="1:2" x14ac:dyDescent="0.2">
      <c r="A1143" s="81" t="str">
        <f t="shared" si="62"/>
        <v>Child and Youth Monthly Service Provision % (&gt;=65%)</v>
      </c>
      <c r="B1143" s="82">
        <f>'MH Measure Summary'!T35</f>
        <v>0.66425992779783405</v>
      </c>
    </row>
    <row r="1144" spans="1:2" x14ac:dyDescent="0.2">
      <c r="A1144" s="81" t="str">
        <f t="shared" si="62"/>
        <v>Child and Youth School % (&gt;=60%)</v>
      </c>
      <c r="B1144" s="82">
        <f>'MH Measure Summary'!U35</f>
        <v>0.73</v>
      </c>
    </row>
    <row r="1145" spans="1:2" x14ac:dyDescent="0.2">
      <c r="A1145" s="81" t="str">
        <f t="shared" si="62"/>
        <v>Family and Living Situation % (&gt;=67.5%)</v>
      </c>
      <c r="B1145" s="82">
        <f>'MH Measure Summary'!V35</f>
        <v>0.76900000000000002</v>
      </c>
    </row>
    <row r="1146" spans="1:2" ht="14.25" customHeight="1" x14ac:dyDescent="0.2">
      <c r="A1146" s="81" t="str">
        <f t="shared" si="62"/>
        <v>Follow-Up Within 7 Days: Face-to-Face (CARE Based) % (&gt;=75% Annual Measure)</v>
      </c>
      <c r="B1146" s="114" t="str">
        <f>'MH Measure Summary'!W35</f>
        <v>5.31%-Goal Not Met</v>
      </c>
    </row>
    <row r="1147" spans="1:2" x14ac:dyDescent="0.2">
      <c r="A1147" s="81" t="str">
        <f t="shared" ref="A1147:A1149" si="63">A25</f>
        <v>Long-Term Services and Support Screen Follow-Up (&gt;=70% Annual Measure)</v>
      </c>
      <c r="B1147" s="82">
        <f>'MH Measure Summary'!X35</f>
        <v>1</v>
      </c>
    </row>
    <row r="1148" spans="1:2" x14ac:dyDescent="0.2">
      <c r="A1148" s="81" t="str">
        <f t="shared" si="63"/>
        <v>Community Linkage % (&gt;=23% Annual Measure)</v>
      </c>
      <c r="B1148" s="82">
        <f>'MH Measure Summary'!Y35</f>
        <v>0.30383386581469701</v>
      </c>
    </row>
    <row r="1149" spans="1:2" x14ac:dyDescent="0.2">
      <c r="A1149" s="81" t="str">
        <f t="shared" si="63"/>
        <v>Crisis Follow-Up Within 30 Days % (&gt;=90%)</v>
      </c>
      <c r="B1149" s="82">
        <f>'MH Measure Summary'!Z35</f>
        <v>0.97810218978102204</v>
      </c>
    </row>
    <row r="1150" spans="1:2" x14ac:dyDescent="0.2">
      <c r="A1150" s="81" t="s">
        <v>300</v>
      </c>
      <c r="B1150" s="82">
        <f>'MH Measure Summary'!AA35</f>
        <v>0.15</v>
      </c>
    </row>
    <row r="1151" spans="1:2" x14ac:dyDescent="0.2">
      <c r="A1151" s="81" t="s">
        <v>272</v>
      </c>
      <c r="B1151" s="114" t="str">
        <f>'MH Measure Summary'!AB35</f>
        <v>45%-Goal Not Met</v>
      </c>
    </row>
    <row r="1152" spans="1:2" x14ac:dyDescent="0.2">
      <c r="A1152" s="81" t="s">
        <v>296</v>
      </c>
      <c r="B1152" s="82">
        <f>'MH Measure Summary'!AC35</f>
        <v>0.71399999999999997</v>
      </c>
    </row>
    <row r="1153" spans="1:2" x14ac:dyDescent="0.2">
      <c r="A1153" s="81" t="s">
        <v>297</v>
      </c>
      <c r="B1153" s="82">
        <f>'MH Measure Summary'!AD35</f>
        <v>0.108</v>
      </c>
    </row>
    <row r="1154" spans="1:2" x14ac:dyDescent="0.2">
      <c r="A1154" s="81" t="s">
        <v>301</v>
      </c>
      <c r="B1154" s="82">
        <f>'MH Measure Summary'!AE35</f>
        <v>0.19600000000000001</v>
      </c>
    </row>
    <row r="1155" spans="1:2" x14ac:dyDescent="0.2">
      <c r="A1155" s="81" t="s">
        <v>298</v>
      </c>
      <c r="B1155" s="82">
        <f>'MH Measure Summary'!AF35</f>
        <v>0.14199999999999999</v>
      </c>
    </row>
    <row r="1156" spans="1:2" x14ac:dyDescent="0.2">
      <c r="A1156" s="81" t="s">
        <v>299</v>
      </c>
      <c r="B1156" s="82">
        <f>'MH Measure Summary'!AG35</f>
        <v>0.25</v>
      </c>
    </row>
    <row r="1157" spans="1:2" ht="4.1500000000000004" customHeight="1" x14ac:dyDescent="0.2">
      <c r="A1157" s="156"/>
      <c r="B1157" s="157"/>
    </row>
    <row r="1158" spans="1:2" x14ac:dyDescent="0.2">
      <c r="A1158" s="80" t="s">
        <v>41</v>
      </c>
      <c r="B1158" s="90" t="s">
        <v>72</v>
      </c>
    </row>
    <row r="1159" spans="1:2" x14ac:dyDescent="0.2">
      <c r="A1159" s="81" t="str">
        <f t="shared" ref="A1159:A1180" si="64">A3</f>
        <v>Service Target Adult % (&gt;=100%)</v>
      </c>
      <c r="B1159" s="114" t="str">
        <f>'MH Measure Summary'!B36</f>
        <v>84%-Goal Not Met</v>
      </c>
    </row>
    <row r="1160" spans="1:2" x14ac:dyDescent="0.2">
      <c r="A1160" s="81" t="str">
        <f t="shared" si="64"/>
        <v>Adult Counseling Target % (&gt;= 12%)</v>
      </c>
      <c r="B1160" s="82">
        <f>'MH Measure Summary'!C36</f>
        <v>0.67078937795561999</v>
      </c>
    </row>
    <row r="1161" spans="1:2" x14ac:dyDescent="0.2">
      <c r="A1161" s="81" t="str">
        <f t="shared" si="64"/>
        <v>ACT Target % (&gt;=54%)</v>
      </c>
      <c r="B1161" s="82">
        <f>'MH Measure Summary'!D36</f>
        <v>0.834008097165992</v>
      </c>
    </row>
    <row r="1162" spans="1:2" x14ac:dyDescent="0.2">
      <c r="A1162" s="81" t="str">
        <f t="shared" si="64"/>
        <v>Child and Youth Service Target % (&gt;=100%)</v>
      </c>
      <c r="B1162" s="114" t="str">
        <f>'MH Measure Summary'!E36</f>
        <v>92%-Goal Not Met</v>
      </c>
    </row>
    <row r="1163" spans="1:2" x14ac:dyDescent="0.2">
      <c r="A1163" s="81" t="str">
        <f t="shared" si="64"/>
        <v>Family Partner Supports Services for LOCs 2, 3, 4 and YC % (&gt;=10%)</v>
      </c>
      <c r="B1163" s="82">
        <f>'MH Measure Summary'!F36</f>
        <v>0.14848883048620201</v>
      </c>
    </row>
    <row r="1164" spans="1:2" x14ac:dyDescent="0.2">
      <c r="A1164" s="81" t="str">
        <f t="shared" si="64"/>
        <v>Community Tenure 2020 % (&gt;=96.8%)</v>
      </c>
      <c r="B1164" s="82">
        <f>'MH Measure Summary'!G36</f>
        <v>0.99299999999999999</v>
      </c>
    </row>
    <row r="1165" spans="1:2" x14ac:dyDescent="0.2">
      <c r="A1165" s="81" t="str">
        <f t="shared" si="64"/>
        <v>Adult Improvement % (&gt;=20%)</v>
      </c>
      <c r="B1165" s="82">
        <f>'MH Measure Summary'!H36</f>
        <v>0.36525524337158699</v>
      </c>
    </row>
    <row r="1166" spans="1:2" x14ac:dyDescent="0.2">
      <c r="A1166" s="81" t="str">
        <f t="shared" si="64"/>
        <v>Adult Monthly Service Provision % (&gt;=65.6%)</v>
      </c>
      <c r="B1166" s="114" t="str">
        <f>'MH Measure Summary'!I36</f>
        <v>52.3%-Goal Not Met</v>
      </c>
    </row>
    <row r="1167" spans="1:2" x14ac:dyDescent="0.2">
      <c r="A1167" s="81" t="str">
        <f t="shared" si="64"/>
        <v>Employment Improvement % (&gt;=39.8%)</v>
      </c>
      <c r="B1167" s="82" t="str">
        <f>'MH Measure Summary'!J36</f>
        <v>88.9%</v>
      </c>
    </row>
    <row r="1168" spans="1:2" x14ac:dyDescent="0.2">
      <c r="A1168" s="81" t="str">
        <f t="shared" si="64"/>
        <v>Residential Stability % (&gt;=84%)</v>
      </c>
      <c r="B1168" s="82" t="str">
        <f>'MH Measure Summary'!K36</f>
        <v>85.7%</v>
      </c>
    </row>
    <row r="1169" spans="1:2" x14ac:dyDescent="0.2">
      <c r="A1169" s="81" t="str">
        <f t="shared" si="64"/>
        <v>Educational or Volunteering Strengths % (&gt;=26.5%)</v>
      </c>
      <c r="B1169" s="82">
        <f>'MH Measure Summary'!L36</f>
        <v>0.315</v>
      </c>
    </row>
    <row r="1170" spans="1:2" x14ac:dyDescent="0.2">
      <c r="A1170" s="81" t="str">
        <f t="shared" si="64"/>
        <v>Hospitalization % (&lt;=1.9%)</v>
      </c>
      <c r="B1170" s="82">
        <f>'MH Measure Summary'!M36</f>
        <v>4.35419476125486E-3</v>
      </c>
    </row>
    <row r="1171" spans="1:2" x14ac:dyDescent="0.2">
      <c r="A1171" s="81" t="str">
        <f t="shared" si="64"/>
        <v>Effective Crisis Response % (&gt;=75.1%)</v>
      </c>
      <c r="B1171" s="82">
        <f>'MH Measure Summary'!N36</f>
        <v>0.90047393364928896</v>
      </c>
    </row>
    <row r="1172" spans="1:2" x14ac:dyDescent="0.2">
      <c r="A1172" s="81" t="str">
        <f t="shared" si="64"/>
        <v>Frequent Admission % (&lt;=0.3%)</v>
      </c>
      <c r="B1172" s="82">
        <f>'MH Measure Summary'!O36</f>
        <v>7.5490689481630597E-4</v>
      </c>
    </row>
    <row r="1173" spans="1:2" x14ac:dyDescent="0.2">
      <c r="A1173" s="81" t="str">
        <f t="shared" si="64"/>
        <v>Access to Crisis Response Services % (&gt;=52.2%)</v>
      </c>
      <c r="B1173" s="114" t="str">
        <f>'MH Measure Summary'!P36</f>
        <v>26.1%-Goal Not Met</v>
      </c>
    </row>
    <row r="1174" spans="1:2" x14ac:dyDescent="0.2">
      <c r="A1174" s="81" t="str">
        <f t="shared" si="64"/>
        <v>Jail Diversion % (&lt;=10.46%)</v>
      </c>
      <c r="B1174" s="82">
        <f>'MH Measure Summary'!Q36</f>
        <v>4.1227747084100701E-2</v>
      </c>
    </row>
    <row r="1175" spans="1:2" x14ac:dyDescent="0.2">
      <c r="A1175" s="81" t="str">
        <f t="shared" si="64"/>
        <v>Juvenile Justice Avoidance % (&gt;=95%)</v>
      </c>
      <c r="B1175" s="82">
        <f>'MH Measure Summary'!R36</f>
        <v>0.99493029150823797</v>
      </c>
    </row>
    <row r="1176" spans="1:2" x14ac:dyDescent="0.2">
      <c r="A1176" s="81" t="str">
        <f t="shared" si="64"/>
        <v>Child and Youth Improvement Measure % (&gt;=25%)</v>
      </c>
      <c r="B1176" s="82">
        <f>'MH Measure Summary'!S36</f>
        <v>0.61699999999999999</v>
      </c>
    </row>
    <row r="1177" spans="1:2" x14ac:dyDescent="0.2">
      <c r="A1177" s="81" t="str">
        <f t="shared" si="64"/>
        <v>Child and Youth Monthly Service Provision % (&gt;=65%)</v>
      </c>
      <c r="B1177" s="114" t="str">
        <f>'MH Measure Summary'!T36</f>
        <v>63.8%-Goal Not Met</v>
      </c>
    </row>
    <row r="1178" spans="1:2" x14ac:dyDescent="0.2">
      <c r="A1178" s="81" t="str">
        <f t="shared" si="64"/>
        <v>Child and Youth School % (&gt;=60%)</v>
      </c>
      <c r="B1178" s="82">
        <f>'MH Measure Summary'!U36</f>
        <v>0.70399999999999996</v>
      </c>
    </row>
    <row r="1179" spans="1:2" x14ac:dyDescent="0.2">
      <c r="A1179" s="81" t="str">
        <f t="shared" si="64"/>
        <v>Family and Living Situation % (&gt;=67.5%)</v>
      </c>
      <c r="B1179" s="82">
        <f>'MH Measure Summary'!V36</f>
        <v>0.754</v>
      </c>
    </row>
    <row r="1180" spans="1:2" ht="14.25" customHeight="1" x14ac:dyDescent="0.2">
      <c r="A1180" s="81" t="str">
        <f t="shared" si="64"/>
        <v>Follow-Up Within 7 Days: Face-to-Face (CARE Based) % (&gt;=75% Annual Measure)</v>
      </c>
      <c r="B1180" s="114" t="str">
        <f>'MH Measure Summary'!W36</f>
        <v>43.59%-Goal Not Met</v>
      </c>
    </row>
    <row r="1181" spans="1:2" x14ac:dyDescent="0.2">
      <c r="A1181" s="81" t="str">
        <f t="shared" ref="A1181:A1183" si="65">A25</f>
        <v>Long-Term Services and Support Screen Follow-Up (&gt;=70% Annual Measure)</v>
      </c>
      <c r="B1181" s="82">
        <f>'MH Measure Summary'!X36</f>
        <v>0.96153846153846201</v>
      </c>
    </row>
    <row r="1182" spans="1:2" x14ac:dyDescent="0.2">
      <c r="A1182" s="81" t="str">
        <f t="shared" si="65"/>
        <v>Community Linkage % (&gt;=23% Annual Measure)</v>
      </c>
      <c r="B1182" s="114" t="str">
        <f>'MH Measure Summary'!Y36</f>
        <v>14.8%-Goal Not Met</v>
      </c>
    </row>
    <row r="1183" spans="1:2" x14ac:dyDescent="0.2">
      <c r="A1183" s="81" t="str">
        <f t="shared" si="65"/>
        <v>Crisis Follow-Up Within 30 Days % (&gt;=90%)</v>
      </c>
      <c r="B1183" s="82">
        <f>'MH Measure Summary'!Z36</f>
        <v>0.934782608695652</v>
      </c>
    </row>
    <row r="1184" spans="1:2" x14ac:dyDescent="0.2">
      <c r="A1184" s="81" t="s">
        <v>300</v>
      </c>
      <c r="B1184" s="82">
        <f>'MH Measure Summary'!AA36</f>
        <v>0</v>
      </c>
    </row>
    <row r="1185" spans="1:2" x14ac:dyDescent="0.2">
      <c r="A1185" s="81" t="s">
        <v>272</v>
      </c>
      <c r="B1185" s="114" t="str">
        <f>'MH Measure Summary'!AB36</f>
        <v>41%-Goal Not Met</v>
      </c>
    </row>
    <row r="1186" spans="1:2" x14ac:dyDescent="0.2">
      <c r="A1186" s="81" t="s">
        <v>296</v>
      </c>
      <c r="B1186" s="82">
        <f>'MH Measure Summary'!AC36</f>
        <v>0.4</v>
      </c>
    </row>
    <row r="1187" spans="1:2" s="79" customFormat="1" x14ac:dyDescent="0.2">
      <c r="A1187" s="81" t="s">
        <v>297</v>
      </c>
      <c r="B1187" s="82">
        <f>'MH Measure Summary'!AD36</f>
        <v>5.2999999999999999E-2</v>
      </c>
    </row>
    <row r="1188" spans="1:2" s="79" customFormat="1" x14ac:dyDescent="0.2">
      <c r="A1188" s="81" t="s">
        <v>301</v>
      </c>
      <c r="B1188" s="82">
        <f>'MH Measure Summary'!AE36</f>
        <v>0.23599999999999999</v>
      </c>
    </row>
    <row r="1189" spans="1:2" s="79" customFormat="1" x14ac:dyDescent="0.2">
      <c r="A1189" s="81" t="s">
        <v>298</v>
      </c>
      <c r="B1189" s="82">
        <f>'MH Measure Summary'!AF36</f>
        <v>0</v>
      </c>
    </row>
    <row r="1190" spans="1:2" s="79" customFormat="1" x14ac:dyDescent="0.2">
      <c r="A1190" s="81" t="s">
        <v>299</v>
      </c>
      <c r="B1190" s="82">
        <f>'MH Measure Summary'!AG36</f>
        <v>0.38800000000000001</v>
      </c>
    </row>
    <row r="1191" spans="1:2" s="79" customFormat="1" ht="4.1500000000000004" customHeight="1" x14ac:dyDescent="0.2">
      <c r="A1191" s="152"/>
      <c r="B1191" s="153"/>
    </row>
    <row r="1192" spans="1:2" s="79" customFormat="1" x14ac:dyDescent="0.2">
      <c r="A1192" s="80" t="s">
        <v>41</v>
      </c>
      <c r="B1192" s="90" t="s">
        <v>73</v>
      </c>
    </row>
    <row r="1193" spans="1:2" s="79" customFormat="1" x14ac:dyDescent="0.2">
      <c r="A1193" s="81" t="str">
        <f t="shared" ref="A1193:A1214" si="66">A3</f>
        <v>Service Target Adult % (&gt;=100%)</v>
      </c>
      <c r="B1193" s="82">
        <f>'MH Measure Summary'!B37</f>
        <v>1.0979754157628301</v>
      </c>
    </row>
    <row r="1194" spans="1:2" s="79" customFormat="1" x14ac:dyDescent="0.2">
      <c r="A1194" s="81" t="str">
        <f t="shared" si="66"/>
        <v>Adult Counseling Target % (&gt;= 12%)</v>
      </c>
      <c r="B1194" s="82">
        <f>'MH Measure Summary'!C37</f>
        <v>0.155555555555556</v>
      </c>
    </row>
    <row r="1195" spans="1:2" s="79" customFormat="1" x14ac:dyDescent="0.2">
      <c r="A1195" s="81" t="str">
        <f t="shared" si="66"/>
        <v>ACT Target % (&gt;=54%)</v>
      </c>
      <c r="B1195" s="82">
        <f>'MH Measure Summary'!D37</f>
        <v>0.83278688524590205</v>
      </c>
    </row>
    <row r="1196" spans="1:2" s="79" customFormat="1" x14ac:dyDescent="0.2">
      <c r="A1196" s="81" t="str">
        <f t="shared" si="66"/>
        <v>Child and Youth Service Target % (&gt;=100%)</v>
      </c>
      <c r="B1196" s="82">
        <f>'MH Measure Summary'!E37</f>
        <v>1.0262751159196299</v>
      </c>
    </row>
    <row r="1197" spans="1:2" s="79" customFormat="1" x14ac:dyDescent="0.2">
      <c r="A1197" s="81" t="str">
        <f t="shared" si="66"/>
        <v>Family Partner Supports Services for LOCs 2, 3, 4 and YC % (&gt;=10%)</v>
      </c>
      <c r="B1197" s="82">
        <f>'MH Measure Summary'!F37</f>
        <v>0.204859813084112</v>
      </c>
    </row>
    <row r="1198" spans="1:2" s="79" customFormat="1" x14ac:dyDescent="0.2">
      <c r="A1198" s="81" t="str">
        <f t="shared" si="66"/>
        <v>Community Tenure 2020 % (&gt;=96.8%)</v>
      </c>
      <c r="B1198" s="82">
        <f>'MH Measure Summary'!G37</f>
        <v>0.98799999999999999</v>
      </c>
    </row>
    <row r="1199" spans="1:2" s="79" customFormat="1" x14ac:dyDescent="0.2">
      <c r="A1199" s="81" t="str">
        <f t="shared" si="66"/>
        <v>Adult Improvement % (&gt;=20%)</v>
      </c>
      <c r="B1199" s="82">
        <f>'MH Measure Summary'!H37</f>
        <v>0.35772357723577197</v>
      </c>
    </row>
    <row r="1200" spans="1:2" s="79" customFormat="1" x14ac:dyDescent="0.2">
      <c r="A1200" s="81" t="str">
        <f t="shared" si="66"/>
        <v>Adult Monthly Service Provision % (&gt;=65.6%)</v>
      </c>
      <c r="B1200" s="114" t="str">
        <f>'MH Measure Summary'!I37</f>
        <v>27.0%-Goal Not Met</v>
      </c>
    </row>
    <row r="1201" spans="1:2" s="79" customFormat="1" x14ac:dyDescent="0.2">
      <c r="A1201" s="81" t="str">
        <f t="shared" si="66"/>
        <v>Employment Improvement % (&gt;=39.8%)</v>
      </c>
      <c r="B1201" s="82" t="str">
        <f>'MH Measure Summary'!J37</f>
        <v>82.2%</v>
      </c>
    </row>
    <row r="1202" spans="1:2" s="79" customFormat="1" x14ac:dyDescent="0.2">
      <c r="A1202" s="81" t="str">
        <f t="shared" si="66"/>
        <v>Residential Stability % (&gt;=84%)</v>
      </c>
      <c r="B1202" s="82" t="str">
        <f>'MH Measure Summary'!K37</f>
        <v>90.3%</v>
      </c>
    </row>
    <row r="1203" spans="1:2" s="79" customFormat="1" x14ac:dyDescent="0.2">
      <c r="A1203" s="81" t="str">
        <f t="shared" si="66"/>
        <v>Educational or Volunteering Strengths % (&gt;=26.5%)</v>
      </c>
      <c r="B1203" s="82">
        <f>'MH Measure Summary'!L37</f>
        <v>0.31900000000000001</v>
      </c>
    </row>
    <row r="1204" spans="1:2" s="79" customFormat="1" x14ac:dyDescent="0.2">
      <c r="A1204" s="81" t="str">
        <f t="shared" si="66"/>
        <v>Hospitalization % (&lt;=1.9%)</v>
      </c>
      <c r="B1204" s="82">
        <f>'MH Measure Summary'!M37</f>
        <v>1.76702712554614E-2</v>
      </c>
    </row>
    <row r="1205" spans="1:2" s="79" customFormat="1" x14ac:dyDescent="0.2">
      <c r="A1205" s="81" t="str">
        <f t="shared" si="66"/>
        <v>Effective Crisis Response % (&gt;=75.1%)</v>
      </c>
      <c r="B1205" s="82">
        <f>'MH Measure Summary'!N37</f>
        <v>0.83355006501950601</v>
      </c>
    </row>
    <row r="1206" spans="1:2" s="79" customFormat="1" x14ac:dyDescent="0.2">
      <c r="A1206" s="81" t="str">
        <f t="shared" si="66"/>
        <v>Frequent Admission % (&lt;=0.3%)</v>
      </c>
      <c r="B1206" s="82">
        <f>'MH Measure Summary'!O37</f>
        <v>1.4709745206199099E-3</v>
      </c>
    </row>
    <row r="1207" spans="1:2" s="79" customFormat="1" x14ac:dyDescent="0.2">
      <c r="A1207" s="81" t="str">
        <f t="shared" si="66"/>
        <v>Access to Crisis Response Services % (&gt;=52.2%)</v>
      </c>
      <c r="B1207" s="114" t="str">
        <f>'MH Measure Summary'!P37</f>
        <v>26.8%-Goal Not Met</v>
      </c>
    </row>
    <row r="1208" spans="1:2" s="79" customFormat="1" x14ac:dyDescent="0.2">
      <c r="A1208" s="81" t="str">
        <f t="shared" si="66"/>
        <v>Jail Diversion % (&lt;=10.46%)</v>
      </c>
      <c r="B1208" s="82">
        <f>'MH Measure Summary'!Q37</f>
        <v>8.8527874015748007E-2</v>
      </c>
    </row>
    <row r="1209" spans="1:2" s="79" customFormat="1" x14ac:dyDescent="0.2">
      <c r="A1209" s="81" t="str">
        <f t="shared" si="66"/>
        <v>Juvenile Justice Avoidance % (&gt;=95%)</v>
      </c>
      <c r="B1209" s="82">
        <f>'MH Measure Summary'!R37</f>
        <v>0.99260355029585801</v>
      </c>
    </row>
    <row r="1210" spans="1:2" s="79" customFormat="1" x14ac:dyDescent="0.2">
      <c r="A1210" s="81" t="str">
        <f t="shared" si="66"/>
        <v>Child and Youth Improvement Measure % (&gt;=25%)</v>
      </c>
      <c r="B1210" s="82">
        <f>'MH Measure Summary'!S37</f>
        <v>0.49299999999999999</v>
      </c>
    </row>
    <row r="1211" spans="1:2" s="79" customFormat="1" x14ac:dyDescent="0.2">
      <c r="A1211" s="81" t="str">
        <f t="shared" si="66"/>
        <v>Child and Youth Monthly Service Provision % (&gt;=65%)</v>
      </c>
      <c r="B1211" s="114" t="str">
        <f>'MH Measure Summary'!T37</f>
        <v>54.2%-Goal Not Met</v>
      </c>
    </row>
    <row r="1212" spans="1:2" s="79" customFormat="1" x14ac:dyDescent="0.2">
      <c r="A1212" s="81" t="str">
        <f t="shared" si="66"/>
        <v>Child and Youth School % (&gt;=60%)</v>
      </c>
      <c r="B1212" s="82">
        <f>'MH Measure Summary'!U37</f>
        <v>0.623</v>
      </c>
    </row>
    <row r="1213" spans="1:2" s="79" customFormat="1" x14ac:dyDescent="0.2">
      <c r="A1213" s="81" t="str">
        <f t="shared" si="66"/>
        <v>Family and Living Situation % (&gt;=67.5%)</v>
      </c>
      <c r="B1213" s="82">
        <f>'MH Measure Summary'!V37</f>
        <v>0.82199999999999995</v>
      </c>
    </row>
    <row r="1214" spans="1:2" s="79" customFormat="1" ht="14.25" customHeight="1" x14ac:dyDescent="0.2">
      <c r="A1214" s="81" t="str">
        <f t="shared" si="66"/>
        <v>Follow-Up Within 7 Days: Face-to-Face (CARE Based) % (&gt;=75% Annual Measure)</v>
      </c>
      <c r="B1214" s="114" t="str">
        <f>'MH Measure Summary'!W37</f>
        <v>56.10%-Goal Not Met</v>
      </c>
    </row>
    <row r="1215" spans="1:2" s="79" customFormat="1" x14ac:dyDescent="0.2">
      <c r="A1215" s="81" t="str">
        <f t="shared" ref="A1215:A1217" si="67">A25</f>
        <v>Long-Term Services and Support Screen Follow-Up (&gt;=70% Annual Measure)</v>
      </c>
      <c r="B1215" s="114" t="str">
        <f>'MH Measure Summary'!X37</f>
        <v>9%-Goal Not Met</v>
      </c>
    </row>
    <row r="1216" spans="1:2" s="79" customFormat="1" x14ac:dyDescent="0.2">
      <c r="A1216" s="81" t="str">
        <f t="shared" si="67"/>
        <v>Community Linkage % (&gt;=23% Annual Measure)</v>
      </c>
      <c r="B1216" s="82">
        <f>'MH Measure Summary'!Y37</f>
        <v>0.29715762273901802</v>
      </c>
    </row>
    <row r="1217" spans="1:2" s="79" customFormat="1" x14ac:dyDescent="0.2">
      <c r="A1217" s="81" t="str">
        <f t="shared" si="67"/>
        <v>Crisis Follow-Up Within 30 Days % (&gt;=90%)</v>
      </c>
      <c r="B1217" s="82">
        <f>'MH Measure Summary'!Z37</f>
        <v>0.94871794871794901</v>
      </c>
    </row>
    <row r="1218" spans="1:2" s="79" customFormat="1" x14ac:dyDescent="0.2">
      <c r="A1218" s="81" t="s">
        <v>300</v>
      </c>
      <c r="B1218" s="82">
        <f>'MH Measure Summary'!AA37</f>
        <v>0.2</v>
      </c>
    </row>
    <row r="1219" spans="1:2" s="79" customFormat="1" x14ac:dyDescent="0.2">
      <c r="A1219" s="81" t="s">
        <v>272</v>
      </c>
      <c r="B1219" s="114" t="str">
        <f>'MH Measure Summary'!AB37</f>
        <v>39%-Goal Not Met</v>
      </c>
    </row>
    <row r="1220" spans="1:2" s="79" customFormat="1" x14ac:dyDescent="0.2">
      <c r="A1220" s="81" t="s">
        <v>296</v>
      </c>
      <c r="B1220" s="82">
        <f>'MH Measure Summary'!AC37</f>
        <v>0.86599999999999999</v>
      </c>
    </row>
    <row r="1221" spans="1:2" s="79" customFormat="1" x14ac:dyDescent="0.2">
      <c r="A1221" s="81" t="s">
        <v>297</v>
      </c>
      <c r="B1221" s="82">
        <f>'MH Measure Summary'!AD37</f>
        <v>8.5000000000000006E-2</v>
      </c>
    </row>
    <row r="1222" spans="1:2" s="79" customFormat="1" x14ac:dyDescent="0.2">
      <c r="A1222" s="81" t="s">
        <v>301</v>
      </c>
      <c r="B1222" s="82">
        <f>'MH Measure Summary'!AE37</f>
        <v>0.16700000000000001</v>
      </c>
    </row>
    <row r="1223" spans="1:2" s="79" customFormat="1" x14ac:dyDescent="0.2">
      <c r="A1223" s="81" t="s">
        <v>298</v>
      </c>
      <c r="B1223" s="82">
        <f>'MH Measure Summary'!AF37</f>
        <v>0</v>
      </c>
    </row>
    <row r="1224" spans="1:2" s="79" customFormat="1" x14ac:dyDescent="0.2">
      <c r="A1224" s="81" t="s">
        <v>299</v>
      </c>
      <c r="B1224" s="82">
        <f>'MH Measure Summary'!AG37</f>
        <v>0.22700000000000001</v>
      </c>
    </row>
    <row r="1225" spans="1:2" s="79" customFormat="1" ht="4.1500000000000004" customHeight="1" x14ac:dyDescent="0.2">
      <c r="A1225" s="156"/>
      <c r="B1225" s="157"/>
    </row>
    <row r="1226" spans="1:2" s="79" customFormat="1" x14ac:dyDescent="0.2">
      <c r="A1226" s="80" t="s">
        <v>41</v>
      </c>
      <c r="B1226" s="90" t="s">
        <v>74</v>
      </c>
    </row>
    <row r="1227" spans="1:2" s="79" customFormat="1" x14ac:dyDescent="0.2">
      <c r="A1227" s="81" t="str">
        <f t="shared" ref="A1227:A1248" si="68">A3</f>
        <v>Service Target Adult % (&gt;=100%)</v>
      </c>
      <c r="B1227" s="82">
        <f>'MH Measure Summary'!B38</f>
        <v>1.0868170758681699</v>
      </c>
    </row>
    <row r="1228" spans="1:2" s="79" customFormat="1" x14ac:dyDescent="0.2">
      <c r="A1228" s="81" t="str">
        <f t="shared" si="68"/>
        <v>Adult Counseling Target % (&gt;= 12%)</v>
      </c>
      <c r="B1228" s="82">
        <f>'MH Measure Summary'!C38</f>
        <v>0.30597014925373101</v>
      </c>
    </row>
    <row r="1229" spans="1:2" s="79" customFormat="1" x14ac:dyDescent="0.2">
      <c r="A1229" s="81" t="str">
        <f t="shared" si="68"/>
        <v>ACT Target % (&gt;=54%)</v>
      </c>
      <c r="B1229" s="82">
        <f>'MH Measure Summary'!D38</f>
        <v>0.96761133603238902</v>
      </c>
    </row>
    <row r="1230" spans="1:2" s="79" customFormat="1" x14ac:dyDescent="0.2">
      <c r="A1230" s="81" t="str">
        <f t="shared" si="68"/>
        <v>Child and Youth Service Target % (&gt;=100%)</v>
      </c>
      <c r="B1230" s="82">
        <f>'MH Measure Summary'!E38</f>
        <v>1.68794326241135</v>
      </c>
    </row>
    <row r="1231" spans="1:2" s="79" customFormat="1" x14ac:dyDescent="0.2">
      <c r="A1231" s="81" t="str">
        <f t="shared" si="68"/>
        <v>Family Partner Supports Services for LOCs 2, 3, 4 and YC % (&gt;=10%)</v>
      </c>
      <c r="B1231" s="114" t="str">
        <f>'MH Measure Summary'!F38</f>
        <v>0%-Goal Not Met</v>
      </c>
    </row>
    <row r="1232" spans="1:2" s="79" customFormat="1" x14ac:dyDescent="0.2">
      <c r="A1232" s="81" t="str">
        <f t="shared" si="68"/>
        <v>Community Tenure 2020 % (&gt;=96.8%)</v>
      </c>
      <c r="B1232" s="82">
        <f>'MH Measure Summary'!G38</f>
        <v>0.98599999999999999</v>
      </c>
    </row>
    <row r="1233" spans="1:2" s="79" customFormat="1" x14ac:dyDescent="0.2">
      <c r="A1233" s="81" t="str">
        <f t="shared" si="68"/>
        <v>Adult Improvement % (&gt;=20%)</v>
      </c>
      <c r="B1233" s="82">
        <f>'MH Measure Summary'!H38</f>
        <v>0.354551241247613</v>
      </c>
    </row>
    <row r="1234" spans="1:2" s="79" customFormat="1" x14ac:dyDescent="0.2">
      <c r="A1234" s="81" t="str">
        <f t="shared" si="68"/>
        <v>Adult Monthly Service Provision % (&gt;=65.6%)</v>
      </c>
      <c r="B1234" s="114" t="str">
        <f>'MH Measure Summary'!I38</f>
        <v>61.8%-Goal Not Met</v>
      </c>
    </row>
    <row r="1235" spans="1:2" s="79" customFormat="1" x14ac:dyDescent="0.2">
      <c r="A1235" s="81" t="str">
        <f t="shared" si="68"/>
        <v>Employment Improvement % (&gt;=39.8%)</v>
      </c>
      <c r="B1235" s="82" t="str">
        <f>'MH Measure Summary'!J38</f>
        <v>47.6%</v>
      </c>
    </row>
    <row r="1236" spans="1:2" s="79" customFormat="1" x14ac:dyDescent="0.2">
      <c r="A1236" s="81" t="str">
        <f t="shared" si="68"/>
        <v>Residential Stability % (&gt;=84%)</v>
      </c>
      <c r="B1236" s="82" t="str">
        <f>'MH Measure Summary'!K38</f>
        <v>91.3%</v>
      </c>
    </row>
    <row r="1237" spans="1:2" x14ac:dyDescent="0.2">
      <c r="A1237" s="81" t="str">
        <f t="shared" si="68"/>
        <v>Educational or Volunteering Strengths % (&gt;=26.5%)</v>
      </c>
      <c r="B1237" s="82">
        <f>'MH Measure Summary'!L38</f>
        <v>0.39700000000000002</v>
      </c>
    </row>
    <row r="1238" spans="1:2" x14ac:dyDescent="0.2">
      <c r="A1238" s="81" t="str">
        <f t="shared" si="68"/>
        <v>Hospitalization % (&lt;=1.9%)</v>
      </c>
      <c r="B1238" s="82">
        <f>'MH Measure Summary'!M38</f>
        <v>1.37587536839181E-2</v>
      </c>
    </row>
    <row r="1239" spans="1:2" x14ac:dyDescent="0.2">
      <c r="A1239" s="81" t="str">
        <f t="shared" si="68"/>
        <v>Effective Crisis Response % (&gt;=75.1%)</v>
      </c>
      <c r="B1239" s="82">
        <f>'MH Measure Summary'!N38</f>
        <v>0.802792321116929</v>
      </c>
    </row>
    <row r="1240" spans="1:2" x14ac:dyDescent="0.2">
      <c r="A1240" s="81" t="str">
        <f t="shared" si="68"/>
        <v>Frequent Admission % (&lt;=0.3%)</v>
      </c>
      <c r="B1240" s="82"/>
    </row>
    <row r="1241" spans="1:2" x14ac:dyDescent="0.2">
      <c r="A1241" s="81" t="str">
        <f t="shared" si="68"/>
        <v>Access to Crisis Response Services % (&gt;=52.2%)</v>
      </c>
      <c r="B1241" s="114" t="str">
        <f>'MH Measure Summary'!P38</f>
        <v>16.7%-Goal Not Met</v>
      </c>
    </row>
    <row r="1242" spans="1:2" x14ac:dyDescent="0.2">
      <c r="A1242" s="81" t="str">
        <f t="shared" si="68"/>
        <v>Jail Diversion % (&lt;=10.46%)</v>
      </c>
      <c r="B1242" s="114" t="str">
        <f>'MH Measure Summary'!Q38</f>
        <v>11.09%-Goal Not Met</v>
      </c>
    </row>
    <row r="1243" spans="1:2" x14ac:dyDescent="0.2">
      <c r="A1243" s="81" t="str">
        <f t="shared" si="68"/>
        <v>Juvenile Justice Avoidance % (&gt;=95%)</v>
      </c>
      <c r="B1243" s="82">
        <f>'MH Measure Summary'!R38</f>
        <v>1</v>
      </c>
    </row>
    <row r="1244" spans="1:2" x14ac:dyDescent="0.2">
      <c r="A1244" s="81" t="str">
        <f t="shared" si="68"/>
        <v>Child and Youth Improvement Measure % (&gt;=25%)</v>
      </c>
      <c r="B1244" s="82">
        <f>'MH Measure Summary'!S38</f>
        <v>0.55700000000000005</v>
      </c>
    </row>
    <row r="1245" spans="1:2" x14ac:dyDescent="0.2">
      <c r="A1245" s="81" t="str">
        <f t="shared" si="68"/>
        <v>Child and Youth Monthly Service Provision % (&gt;=65%)</v>
      </c>
      <c r="B1245" s="82">
        <f>'MH Measure Summary'!T38</f>
        <v>0.65686274509803899</v>
      </c>
    </row>
    <row r="1246" spans="1:2" x14ac:dyDescent="0.2">
      <c r="A1246" s="81" t="str">
        <f t="shared" si="68"/>
        <v>Child and Youth School % (&gt;=60%)</v>
      </c>
      <c r="B1246" s="82">
        <f>'MH Measure Summary'!U38</f>
        <v>0.77300000000000002</v>
      </c>
    </row>
    <row r="1247" spans="1:2" x14ac:dyDescent="0.2">
      <c r="A1247" s="81" t="str">
        <f t="shared" si="68"/>
        <v>Family and Living Situation % (&gt;=67.5%)</v>
      </c>
      <c r="B1247" s="82">
        <f>'MH Measure Summary'!V38</f>
        <v>0.84799999999999998</v>
      </c>
    </row>
    <row r="1248" spans="1:2" ht="14.25" customHeight="1" x14ac:dyDescent="0.2">
      <c r="A1248" s="81" t="str">
        <f t="shared" si="68"/>
        <v>Follow-Up Within 7 Days: Face-to-Face (CARE Based) % (&gt;=75% Annual Measure)</v>
      </c>
      <c r="B1248" s="82">
        <f>'MH Measure Summary'!W38</f>
        <v>0.90384615384615385</v>
      </c>
    </row>
    <row r="1249" spans="1:2" x14ac:dyDescent="0.2">
      <c r="A1249" s="81" t="str">
        <f t="shared" ref="A1249:A1251" si="69">A25</f>
        <v>Long-Term Services and Support Screen Follow-Up (&gt;=70% Annual Measure)</v>
      </c>
      <c r="B1249" s="114" t="str">
        <f>'MH Measure Summary'!X38</f>
        <v>0%-Goal Not Met</v>
      </c>
    </row>
    <row r="1250" spans="1:2" x14ac:dyDescent="0.2">
      <c r="A1250" s="81" t="str">
        <f t="shared" si="69"/>
        <v>Community Linkage % (&gt;=23% Annual Measure)</v>
      </c>
      <c r="B1250" s="82">
        <f>'MH Measure Summary'!Y38</f>
        <v>0.42231075697211201</v>
      </c>
    </row>
    <row r="1251" spans="1:2" x14ac:dyDescent="0.2">
      <c r="A1251" s="81" t="str">
        <f t="shared" si="69"/>
        <v>Crisis Follow-Up Within 30 Days % (&gt;=90%)</v>
      </c>
      <c r="B1251" s="82">
        <f>'MH Measure Summary'!Z38</f>
        <v>1</v>
      </c>
    </row>
    <row r="1252" spans="1:2" x14ac:dyDescent="0.2">
      <c r="A1252" s="81" t="s">
        <v>300</v>
      </c>
      <c r="B1252" s="82">
        <f>'MH Measure Summary'!AA38</f>
        <v>0.4</v>
      </c>
    </row>
    <row r="1253" spans="1:2" x14ac:dyDescent="0.2">
      <c r="A1253" s="81" t="s">
        <v>272</v>
      </c>
      <c r="B1253" s="114" t="str">
        <f>'MH Measure Summary'!AB38</f>
        <v>70%-Goal Not Met</v>
      </c>
    </row>
    <row r="1254" spans="1:2" x14ac:dyDescent="0.2">
      <c r="A1254" s="81" t="s">
        <v>296</v>
      </c>
      <c r="B1254" s="82">
        <f>'MH Measure Summary'!AC38</f>
        <v>0.8</v>
      </c>
    </row>
    <row r="1255" spans="1:2" x14ac:dyDescent="0.2">
      <c r="A1255" s="81" t="s">
        <v>297</v>
      </c>
      <c r="B1255" s="82">
        <f>'MH Measure Summary'!AD38</f>
        <v>0.17599999999999999</v>
      </c>
    </row>
    <row r="1256" spans="1:2" x14ac:dyDescent="0.2">
      <c r="A1256" s="81" t="s">
        <v>301</v>
      </c>
      <c r="B1256" s="82">
        <f>'MH Measure Summary'!AE38</f>
        <v>0.224</v>
      </c>
    </row>
    <row r="1257" spans="1:2" x14ac:dyDescent="0.2">
      <c r="A1257" s="81" t="s">
        <v>298</v>
      </c>
      <c r="B1257" s="82">
        <f>'MH Measure Summary'!AF38</f>
        <v>0.40899999999999997</v>
      </c>
    </row>
    <row r="1258" spans="1:2" x14ac:dyDescent="0.2">
      <c r="A1258" s="81" t="s">
        <v>299</v>
      </c>
      <c r="B1258" s="82">
        <f>'MH Measure Summary'!AG38</f>
        <v>0.24199999999999999</v>
      </c>
    </row>
    <row r="1259" spans="1:2" ht="4.1500000000000004" customHeight="1" x14ac:dyDescent="0.2">
      <c r="A1259" s="156"/>
      <c r="B1259" s="157"/>
    </row>
    <row r="1260" spans="1:2" x14ac:dyDescent="0.2">
      <c r="A1260" s="80" t="s">
        <v>41</v>
      </c>
      <c r="B1260" s="90" t="s">
        <v>75</v>
      </c>
    </row>
    <row r="1261" spans="1:2" x14ac:dyDescent="0.2">
      <c r="A1261" s="81" t="str">
        <f t="shared" ref="A1261:A1282" si="70">A3</f>
        <v>Service Target Adult % (&gt;=100%)</v>
      </c>
      <c r="B1261" s="82">
        <f>'MH Measure Summary'!B39</f>
        <v>1.2829876116393</v>
      </c>
    </row>
    <row r="1262" spans="1:2" x14ac:dyDescent="0.2">
      <c r="A1262" s="81" t="str">
        <f t="shared" si="70"/>
        <v>Adult Counseling Target % (&gt;= 12%)</v>
      </c>
      <c r="B1262" s="82">
        <f>'MH Measure Summary'!C39</f>
        <v>0.186046511627907</v>
      </c>
    </row>
    <row r="1263" spans="1:2" x14ac:dyDescent="0.2">
      <c r="A1263" s="81" t="str">
        <f t="shared" si="70"/>
        <v>ACT Target % (&gt;=54%)</v>
      </c>
      <c r="B1263" s="114" t="str">
        <f>'MH Measure Summary'!D39</f>
        <v>51.34%-Goal Not Met</v>
      </c>
    </row>
    <row r="1264" spans="1:2" x14ac:dyDescent="0.2">
      <c r="A1264" s="81" t="str">
        <f t="shared" si="70"/>
        <v>Child and Youth Service Target % (&gt;=100%)</v>
      </c>
      <c r="B1264" s="82">
        <f>'MH Measure Summary'!E39</f>
        <v>1.0888355342136899</v>
      </c>
    </row>
    <row r="1265" spans="1:2" x14ac:dyDescent="0.2">
      <c r="A1265" s="81" t="str">
        <f t="shared" si="70"/>
        <v>Family Partner Supports Services for LOCs 2, 3, 4 and YC % (&gt;=10%)</v>
      </c>
      <c r="B1265" s="82">
        <f>'MH Measure Summary'!F39</f>
        <v>0.29444119368051502</v>
      </c>
    </row>
    <row r="1266" spans="1:2" x14ac:dyDescent="0.2">
      <c r="A1266" s="81" t="str">
        <f t="shared" si="70"/>
        <v>Community Tenure 2020 % (&gt;=96.8%)</v>
      </c>
      <c r="B1266" s="82">
        <f>'MH Measure Summary'!G39</f>
        <v>0.999</v>
      </c>
    </row>
    <row r="1267" spans="1:2" x14ac:dyDescent="0.2">
      <c r="A1267" s="81" t="str">
        <f t="shared" si="70"/>
        <v>Adult Improvement % (&gt;=20%)</v>
      </c>
      <c r="B1267" s="82">
        <f>'MH Measure Summary'!H39</f>
        <v>0.33451816745655599</v>
      </c>
    </row>
    <row r="1268" spans="1:2" x14ac:dyDescent="0.2">
      <c r="A1268" s="81" t="str">
        <f t="shared" si="70"/>
        <v>Adult Monthly Service Provision % (&gt;=65.6%)</v>
      </c>
      <c r="B1268" s="114" t="str">
        <f>'MH Measure Summary'!I39</f>
        <v>38.0%-Goal Not Met</v>
      </c>
    </row>
    <row r="1269" spans="1:2" x14ac:dyDescent="0.2">
      <c r="A1269" s="81" t="str">
        <f t="shared" si="70"/>
        <v>Employment Improvement % (&gt;=39.8%)</v>
      </c>
      <c r="B1269" s="82" t="str">
        <f>'MH Measure Summary'!J39</f>
        <v>88.8%</v>
      </c>
    </row>
    <row r="1270" spans="1:2" x14ac:dyDescent="0.2">
      <c r="A1270" s="81" t="str">
        <f t="shared" si="70"/>
        <v>Residential Stability % (&gt;=84%)</v>
      </c>
      <c r="B1270" s="114" t="str">
        <f>'MH Measure Summary'!K39</f>
        <v>83.8%-Goal Not Met</v>
      </c>
    </row>
    <row r="1271" spans="1:2" x14ac:dyDescent="0.2">
      <c r="A1271" s="81" t="str">
        <f t="shared" si="70"/>
        <v>Educational or Volunteering Strengths % (&gt;=26.5%)</v>
      </c>
      <c r="B1271" s="82">
        <f>'MH Measure Summary'!L39</f>
        <v>0.33900000000000002</v>
      </c>
    </row>
    <row r="1272" spans="1:2" x14ac:dyDescent="0.2">
      <c r="A1272" s="81" t="str">
        <f t="shared" si="70"/>
        <v>Hospitalization % (&lt;=1.9%)</v>
      </c>
      <c r="B1272" s="82">
        <f>'MH Measure Summary'!M39</f>
        <v>1.9810674925675401E-3</v>
      </c>
    </row>
    <row r="1273" spans="1:2" x14ac:dyDescent="0.2">
      <c r="A1273" s="81" t="str">
        <f t="shared" si="70"/>
        <v>Effective Crisis Response % (&gt;=75.1%)</v>
      </c>
      <c r="B1273" s="82">
        <f>'MH Measure Summary'!N39</f>
        <v>0.99696509863429394</v>
      </c>
    </row>
    <row r="1274" spans="1:2" x14ac:dyDescent="0.2">
      <c r="A1274" s="81" t="str">
        <f t="shared" si="70"/>
        <v>Frequent Admission % (&lt;=0.3%)</v>
      </c>
      <c r="B1274" s="82"/>
    </row>
    <row r="1275" spans="1:2" x14ac:dyDescent="0.2">
      <c r="A1275" s="81" t="str">
        <f t="shared" si="70"/>
        <v>Access to Crisis Response Services % (&gt;=52.2%)</v>
      </c>
      <c r="B1275" s="114" t="str">
        <f>'MH Measure Summary'!P39</f>
        <v>23.8%-Goal Not Met</v>
      </c>
    </row>
    <row r="1276" spans="1:2" x14ac:dyDescent="0.2">
      <c r="A1276" s="81" t="str">
        <f t="shared" si="70"/>
        <v>Jail Diversion % (&lt;=10.46%)</v>
      </c>
      <c r="B1276" s="82">
        <f>'MH Measure Summary'!Q39</f>
        <v>7.13335940555338E-2</v>
      </c>
    </row>
    <row r="1277" spans="1:2" x14ac:dyDescent="0.2">
      <c r="A1277" s="81" t="str">
        <f t="shared" si="70"/>
        <v>Juvenile Justice Avoidance % (&gt;=95%)</v>
      </c>
      <c r="B1277" s="82">
        <f>'MH Measure Summary'!R39</f>
        <v>0.99458581483486697</v>
      </c>
    </row>
    <row r="1278" spans="1:2" x14ac:dyDescent="0.2">
      <c r="A1278" s="81" t="str">
        <f t="shared" si="70"/>
        <v>Child and Youth Improvement Measure % (&gt;=25%)</v>
      </c>
      <c r="B1278" s="82">
        <f>'MH Measure Summary'!S39</f>
        <v>0.41499999999999998</v>
      </c>
    </row>
    <row r="1279" spans="1:2" x14ac:dyDescent="0.2">
      <c r="A1279" s="81" t="str">
        <f t="shared" si="70"/>
        <v>Child and Youth Monthly Service Provision % (&gt;=65%)</v>
      </c>
      <c r="B1279" s="114" t="str">
        <f>'MH Measure Summary'!T39</f>
        <v>59.1%-Goal Not Met</v>
      </c>
    </row>
    <row r="1280" spans="1:2" x14ac:dyDescent="0.2">
      <c r="A1280" s="81" t="str">
        <f t="shared" si="70"/>
        <v>Child and Youth School % (&gt;=60%)</v>
      </c>
      <c r="B1280" s="82">
        <f>'MH Measure Summary'!U39</f>
        <v>0.875</v>
      </c>
    </row>
    <row r="1281" spans="1:2" x14ac:dyDescent="0.2">
      <c r="A1281" s="81" t="str">
        <f t="shared" si="70"/>
        <v>Family and Living Situation % (&gt;=67.5%)</v>
      </c>
      <c r="B1281" s="82">
        <f>'MH Measure Summary'!V39</f>
        <v>0.9</v>
      </c>
    </row>
    <row r="1282" spans="1:2" ht="14.25" customHeight="1" x14ac:dyDescent="0.2">
      <c r="A1282" s="81" t="str">
        <f t="shared" si="70"/>
        <v>Follow-Up Within 7 Days: Face-to-Face (CARE Based) % (&gt;=75% Annual Measure)</v>
      </c>
      <c r="B1282" s="114" t="str">
        <f>'MH Measure Summary'!W39</f>
        <v>0.00%-Goal Not Met</v>
      </c>
    </row>
    <row r="1283" spans="1:2" x14ac:dyDescent="0.2">
      <c r="A1283" s="81" t="str">
        <f t="shared" ref="A1283:A1285" si="71">A25</f>
        <v>Long-Term Services and Support Screen Follow-Up (&gt;=70% Annual Measure)</v>
      </c>
      <c r="B1283" s="114" t="str">
        <f>'MH Measure Summary'!X39</f>
        <v>0%-Goal Not Met</v>
      </c>
    </row>
    <row r="1284" spans="1:2" x14ac:dyDescent="0.2">
      <c r="A1284" s="81" t="str">
        <f t="shared" si="71"/>
        <v>Community Linkage % (&gt;=23% Annual Measure)</v>
      </c>
      <c r="B1284" s="82">
        <f>'MH Measure Summary'!Y39</f>
        <v>0.38467492260061897</v>
      </c>
    </row>
    <row r="1285" spans="1:2" x14ac:dyDescent="0.2">
      <c r="A1285" s="81" t="str">
        <f t="shared" si="71"/>
        <v>Crisis Follow-Up Within 30 Days % (&gt;=90%)</v>
      </c>
      <c r="B1285" s="82">
        <f>'MH Measure Summary'!Z39</f>
        <v>1</v>
      </c>
    </row>
    <row r="1286" spans="1:2" x14ac:dyDescent="0.2">
      <c r="A1286" s="81" t="s">
        <v>300</v>
      </c>
      <c r="B1286" s="82">
        <f>'MH Measure Summary'!AA39</f>
        <v>0.28499999999999998</v>
      </c>
    </row>
    <row r="1287" spans="1:2" x14ac:dyDescent="0.2">
      <c r="A1287" s="81" t="s">
        <v>272</v>
      </c>
      <c r="B1287" s="114" t="str">
        <f>'MH Measure Summary'!AB39</f>
        <v>36%-Goal Not Met</v>
      </c>
    </row>
    <row r="1288" spans="1:2" x14ac:dyDescent="0.2">
      <c r="A1288" s="81" t="s">
        <v>296</v>
      </c>
      <c r="B1288" s="82">
        <f>'MH Measure Summary'!AC39</f>
        <v>0.80400000000000005</v>
      </c>
    </row>
    <row r="1289" spans="1:2" x14ac:dyDescent="0.2">
      <c r="A1289" s="81" t="s">
        <v>297</v>
      </c>
      <c r="B1289" s="82">
        <f>'MH Measure Summary'!AD39</f>
        <v>0.14499999999999999</v>
      </c>
    </row>
    <row r="1290" spans="1:2" x14ac:dyDescent="0.2">
      <c r="A1290" s="81" t="s">
        <v>301</v>
      </c>
      <c r="B1290" s="82">
        <f>'MH Measure Summary'!AE39</f>
        <v>0.13500000000000001</v>
      </c>
    </row>
    <row r="1291" spans="1:2" x14ac:dyDescent="0.2">
      <c r="A1291" s="81" t="s">
        <v>298</v>
      </c>
      <c r="B1291" s="82">
        <f>'MH Measure Summary'!AF39</f>
        <v>0.38500000000000001</v>
      </c>
    </row>
    <row r="1292" spans="1:2" x14ac:dyDescent="0.2">
      <c r="A1292" s="81" t="s">
        <v>299</v>
      </c>
      <c r="B1292" s="82">
        <f>'MH Measure Summary'!AG39</f>
        <v>0.153</v>
      </c>
    </row>
    <row r="1293" spans="1:2" ht="4.1500000000000004" customHeight="1" x14ac:dyDescent="0.2">
      <c r="A1293" s="156"/>
      <c r="B1293" s="157"/>
    </row>
    <row r="1294" spans="1:2" x14ac:dyDescent="0.2">
      <c r="A1294" s="80" t="s">
        <v>41</v>
      </c>
      <c r="B1294" s="90" t="s">
        <v>76</v>
      </c>
    </row>
    <row r="1295" spans="1:2" x14ac:dyDescent="0.2">
      <c r="A1295" s="81" t="str">
        <f t="shared" ref="A1295:A1316" si="72">A3</f>
        <v>Service Target Adult % (&gt;=100%)</v>
      </c>
      <c r="B1295" s="114" t="str">
        <f>'MH Measure Summary'!B40</f>
        <v>99%-Goal Not Met</v>
      </c>
    </row>
    <row r="1296" spans="1:2" x14ac:dyDescent="0.2">
      <c r="A1296" s="81" t="str">
        <f t="shared" si="72"/>
        <v>Adult Counseling Target % (&gt;= 12%)</v>
      </c>
      <c r="B1296" s="82">
        <f>'MH Measure Summary'!C40</f>
        <v>0.36489898989899</v>
      </c>
    </row>
    <row r="1297" spans="1:2" x14ac:dyDescent="0.2">
      <c r="A1297" s="81" t="str">
        <f t="shared" si="72"/>
        <v>ACT Target % (&gt;=54%)</v>
      </c>
      <c r="B1297" s="82">
        <f>'MH Measure Summary'!D40</f>
        <v>0.890350877192982</v>
      </c>
    </row>
    <row r="1298" spans="1:2" x14ac:dyDescent="0.2">
      <c r="A1298" s="81" t="str">
        <f t="shared" si="72"/>
        <v>Child and Youth Service Target % (&gt;=100%)</v>
      </c>
      <c r="B1298" s="82">
        <f>'MH Measure Summary'!E40</f>
        <v>1.40963341858483</v>
      </c>
    </row>
    <row r="1299" spans="1:2" x14ac:dyDescent="0.2">
      <c r="A1299" s="81" t="str">
        <f t="shared" si="72"/>
        <v>Family Partner Supports Services for LOCs 2, 3, 4 and YC % (&gt;=10%)</v>
      </c>
      <c r="B1299" s="82">
        <f>'MH Measure Summary'!F40</f>
        <v>0.11095996890789001</v>
      </c>
    </row>
    <row r="1300" spans="1:2" x14ac:dyDescent="0.2">
      <c r="A1300" s="81" t="str">
        <f t="shared" si="72"/>
        <v>Community Tenure 2020 % (&gt;=96.8%)</v>
      </c>
      <c r="B1300" s="82">
        <f>'MH Measure Summary'!G40</f>
        <v>0.995</v>
      </c>
    </row>
    <row r="1301" spans="1:2" x14ac:dyDescent="0.2">
      <c r="A1301" s="81" t="str">
        <f t="shared" si="72"/>
        <v>Adult Improvement % (&gt;=20%)</v>
      </c>
      <c r="B1301" s="82">
        <f>'MH Measure Summary'!H40</f>
        <v>0.39751146037982998</v>
      </c>
    </row>
    <row r="1302" spans="1:2" x14ac:dyDescent="0.2">
      <c r="A1302" s="81" t="str">
        <f t="shared" si="72"/>
        <v>Adult Monthly Service Provision % (&gt;=65.6%)</v>
      </c>
      <c r="B1302" s="82">
        <f>'MH Measure Summary'!I40</f>
        <v>0.77873718294657301</v>
      </c>
    </row>
    <row r="1303" spans="1:2" x14ac:dyDescent="0.2">
      <c r="A1303" s="81" t="str">
        <f t="shared" si="72"/>
        <v>Employment Improvement % (&gt;=39.8%)</v>
      </c>
      <c r="B1303" s="82" t="str">
        <f>'MH Measure Summary'!J40</f>
        <v>92.1%</v>
      </c>
    </row>
    <row r="1304" spans="1:2" x14ac:dyDescent="0.2">
      <c r="A1304" s="81" t="str">
        <f t="shared" si="72"/>
        <v>Residential Stability % (&gt;=84%)</v>
      </c>
      <c r="B1304" s="82" t="str">
        <f>'MH Measure Summary'!K40</f>
        <v>92.7%</v>
      </c>
    </row>
    <row r="1305" spans="1:2" x14ac:dyDescent="0.2">
      <c r="A1305" s="81" t="str">
        <f t="shared" si="72"/>
        <v>Educational or Volunteering Strengths % (&gt;=26.5%)</v>
      </c>
      <c r="B1305" s="82">
        <f>'MH Measure Summary'!L40</f>
        <v>0.313</v>
      </c>
    </row>
    <row r="1306" spans="1:2" x14ac:dyDescent="0.2">
      <c r="A1306" s="81" t="str">
        <f t="shared" si="72"/>
        <v>Hospitalization % (&lt;=1.9%)</v>
      </c>
      <c r="B1306" s="82">
        <f>'MH Measure Summary'!M40</f>
        <v>1.1342361786445499E-2</v>
      </c>
    </row>
    <row r="1307" spans="1:2" x14ac:dyDescent="0.2">
      <c r="A1307" s="81" t="str">
        <f t="shared" si="72"/>
        <v>Effective Crisis Response % (&gt;=75.1%)</v>
      </c>
      <c r="B1307" s="82">
        <f>'MH Measure Summary'!N40</f>
        <v>0.90476190476190499</v>
      </c>
    </row>
    <row r="1308" spans="1:2" x14ac:dyDescent="0.2">
      <c r="A1308" s="81" t="str">
        <f t="shared" si="72"/>
        <v>Frequent Admission % (&lt;=0.3%)</v>
      </c>
      <c r="B1308" s="82">
        <f>'MH Measure Summary'!O40</f>
        <v>7.3987298847031301E-4</v>
      </c>
    </row>
    <row r="1309" spans="1:2" x14ac:dyDescent="0.2">
      <c r="A1309" s="81" t="str">
        <f t="shared" si="72"/>
        <v>Access to Crisis Response Services % (&gt;=52.2%)</v>
      </c>
      <c r="B1309" s="114" t="str">
        <f>'MH Measure Summary'!P40</f>
        <v>35.4%-Goal Not Met</v>
      </c>
    </row>
    <row r="1310" spans="1:2" x14ac:dyDescent="0.2">
      <c r="A1310" s="81" t="str">
        <f t="shared" si="72"/>
        <v>Jail Diversion % (&lt;=10.46%)</v>
      </c>
      <c r="B1310" s="82">
        <f>'MH Measure Summary'!Q40</f>
        <v>9.2627842866988302E-2</v>
      </c>
    </row>
    <row r="1311" spans="1:2" x14ac:dyDescent="0.2">
      <c r="A1311" s="81" t="str">
        <f t="shared" si="72"/>
        <v>Juvenile Justice Avoidance % (&gt;=95%)</v>
      </c>
      <c r="B1311" s="82">
        <f>'MH Measure Summary'!R40</f>
        <v>0.995857497928749</v>
      </c>
    </row>
    <row r="1312" spans="1:2" x14ac:dyDescent="0.2">
      <c r="A1312" s="81" t="str">
        <f t="shared" si="72"/>
        <v>Child and Youth Improvement Measure % (&gt;=25%)</v>
      </c>
      <c r="B1312" s="82">
        <f>'MH Measure Summary'!S40</f>
        <v>0.46100000000000002</v>
      </c>
    </row>
    <row r="1313" spans="1:2" x14ac:dyDescent="0.2">
      <c r="A1313" s="81" t="str">
        <f t="shared" si="72"/>
        <v>Child and Youth Monthly Service Provision % (&gt;=65%)</v>
      </c>
      <c r="B1313" s="82">
        <f>'MH Measure Summary'!T40</f>
        <v>0.84482454593546097</v>
      </c>
    </row>
    <row r="1314" spans="1:2" x14ac:dyDescent="0.2">
      <c r="A1314" s="81" t="str">
        <f t="shared" si="72"/>
        <v>Child and Youth School % (&gt;=60%)</v>
      </c>
      <c r="B1314" s="82">
        <f>'MH Measure Summary'!U40</f>
        <v>0.73699999999999999</v>
      </c>
    </row>
    <row r="1315" spans="1:2" x14ac:dyDescent="0.2">
      <c r="A1315" s="81" t="str">
        <f t="shared" si="72"/>
        <v>Family and Living Situation % (&gt;=67.5%)</v>
      </c>
      <c r="B1315" s="82">
        <f>'MH Measure Summary'!V40</f>
        <v>0.84299999999999997</v>
      </c>
    </row>
    <row r="1316" spans="1:2" ht="14.25" customHeight="1" x14ac:dyDescent="0.2">
      <c r="A1316" s="81" t="str">
        <f t="shared" si="72"/>
        <v>Follow-Up Within 7 Days: Face-to-Face (CARE Based) % (&gt;=75% Annual Measure)</v>
      </c>
      <c r="B1316" s="82">
        <f>'MH Measure Summary'!W40</f>
        <v>0.83750000000000002</v>
      </c>
    </row>
    <row r="1317" spans="1:2" x14ac:dyDescent="0.2">
      <c r="A1317" s="81" t="str">
        <f t="shared" ref="A1317:A1318" si="73">A25</f>
        <v>Long-Term Services and Support Screen Follow-Up (&gt;=70% Annual Measure)</v>
      </c>
      <c r="B1317" s="82">
        <f>'MH Measure Summary'!X40</f>
        <v>1</v>
      </c>
    </row>
    <row r="1318" spans="1:2" x14ac:dyDescent="0.2">
      <c r="A1318" s="81" t="str">
        <f t="shared" si="73"/>
        <v>Community Linkage % (&gt;=23% Annual Measure)</v>
      </c>
      <c r="B1318" s="82">
        <f>'MH Measure Summary'!Y40</f>
        <v>0.32580424366872002</v>
      </c>
    </row>
    <row r="1319" spans="1:2" x14ac:dyDescent="0.2">
      <c r="A1319" s="81" t="str">
        <f>A27</f>
        <v>Crisis Follow-Up Within 30 Days % (&gt;=90%)</v>
      </c>
      <c r="B1319" s="82">
        <f>'MH Measure Summary'!Z40</f>
        <v>0.95726495726495697</v>
      </c>
    </row>
    <row r="1320" spans="1:2" x14ac:dyDescent="0.2">
      <c r="A1320" s="81" t="s">
        <v>300</v>
      </c>
      <c r="B1320" s="82">
        <f>'MH Measure Summary'!AA40</f>
        <v>0.25</v>
      </c>
    </row>
    <row r="1321" spans="1:2" x14ac:dyDescent="0.2">
      <c r="A1321" s="81" t="s">
        <v>272</v>
      </c>
      <c r="B1321" s="114" t="str">
        <f>'MH Measure Summary'!AB40</f>
        <v>67%-Goal Not Met</v>
      </c>
    </row>
    <row r="1322" spans="1:2" x14ac:dyDescent="0.2">
      <c r="A1322" s="81" t="s">
        <v>296</v>
      </c>
      <c r="B1322" s="82">
        <f>'MH Measure Summary'!AC40</f>
        <v>0.71399999999999997</v>
      </c>
    </row>
    <row r="1323" spans="1:2" x14ac:dyDescent="0.2">
      <c r="A1323" s="81" t="s">
        <v>297</v>
      </c>
      <c r="B1323" s="82">
        <f>'MH Measure Summary'!AD40</f>
        <v>0.16600000000000001</v>
      </c>
    </row>
    <row r="1324" spans="1:2" x14ac:dyDescent="0.2">
      <c r="A1324" s="81" t="s">
        <v>301</v>
      </c>
      <c r="B1324" s="82">
        <f>'MH Measure Summary'!AE40</f>
        <v>0.16900000000000001</v>
      </c>
    </row>
    <row r="1325" spans="1:2" x14ac:dyDescent="0.2">
      <c r="A1325" s="81" t="s">
        <v>298</v>
      </c>
      <c r="B1325" s="82">
        <f>'MH Measure Summary'!AF40</f>
        <v>0.5</v>
      </c>
    </row>
    <row r="1326" spans="1:2" x14ac:dyDescent="0.2">
      <c r="A1326" s="81" t="s">
        <v>299</v>
      </c>
      <c r="B1326" s="97">
        <f>'MH Measure Summary'!AG40</f>
        <v>0.25</v>
      </c>
    </row>
    <row r="1327" spans="1:2" x14ac:dyDescent="0.2">
      <c r="A1327" s="158" t="s">
        <v>302</v>
      </c>
      <c r="B1327" s="158"/>
    </row>
  </sheetData>
  <mergeCells count="39">
    <mergeCell ref="A1225:B1225"/>
    <mergeCell ref="A1259:B1259"/>
    <mergeCell ref="A1293:B1293"/>
    <mergeCell ref="A1327:B1327"/>
    <mergeCell ref="A1055:B1055"/>
    <mergeCell ref="A1089:B1089"/>
    <mergeCell ref="A1123:B1123"/>
    <mergeCell ref="A1157:B1157"/>
    <mergeCell ref="A1191:B1191"/>
    <mergeCell ref="A885:B885"/>
    <mergeCell ref="A919:B919"/>
    <mergeCell ref="A953:B953"/>
    <mergeCell ref="A987:B987"/>
    <mergeCell ref="A1021:B1021"/>
    <mergeCell ref="A715:B715"/>
    <mergeCell ref="A749:B749"/>
    <mergeCell ref="A783:B783"/>
    <mergeCell ref="A817:B817"/>
    <mergeCell ref="A851:B851"/>
    <mergeCell ref="A545:B545"/>
    <mergeCell ref="A579:B579"/>
    <mergeCell ref="A613:B613"/>
    <mergeCell ref="A647:B647"/>
    <mergeCell ref="A681:B681"/>
    <mergeCell ref="A375:B375"/>
    <mergeCell ref="A409:B409"/>
    <mergeCell ref="A443:B443"/>
    <mergeCell ref="A477:B477"/>
    <mergeCell ref="A511:B511"/>
    <mergeCell ref="A205:B205"/>
    <mergeCell ref="A239:B239"/>
    <mergeCell ref="A273:B273"/>
    <mergeCell ref="A307:B307"/>
    <mergeCell ref="A341:B341"/>
    <mergeCell ref="A35:B35"/>
    <mergeCell ref="A69:B69"/>
    <mergeCell ref="A103:B103"/>
    <mergeCell ref="A137:B137"/>
    <mergeCell ref="A171:B171"/>
  </mergeCells>
  <pageMargins left="0.78431372549019618" right="0.78431372549019618" top="0.98039215686274517" bottom="0.98039215686274517" header="0.50980392156862753" footer="0.50980392156862753"/>
  <pageSetup paperSize="13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244CF-1133-4955-8111-1C8963B71081}">
  <dimension ref="A2:Q2"/>
  <sheetViews>
    <sheetView showGridLines="0" workbookViewId="0">
      <selection activeCell="A2" sqref="A2:Q2"/>
    </sheetView>
  </sheetViews>
  <sheetFormatPr defaultRowHeight="12.75" x14ac:dyDescent="0.2"/>
  <sheetData>
    <row r="2" spans="1:17" ht="15.75" x14ac:dyDescent="0.2">
      <c r="A2" s="141" t="s">
        <v>271</v>
      </c>
      <c r="B2" s="141"/>
      <c r="C2" s="141"/>
      <c r="D2" s="141"/>
      <c r="E2" s="141"/>
      <c r="F2" s="141"/>
      <c r="G2" s="141"/>
      <c r="H2" s="141"/>
      <c r="I2" s="141"/>
      <c r="J2" s="141"/>
      <c r="K2" s="141"/>
      <c r="L2" s="141"/>
      <c r="M2" s="141"/>
      <c r="N2" s="141"/>
      <c r="O2" s="141"/>
      <c r="P2" s="141"/>
      <c r="Q2" s="141"/>
    </row>
  </sheetData>
  <mergeCells count="1">
    <mergeCell ref="A2:Q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BE2880B56EE34B8802056447253F94" ma:contentTypeVersion="23" ma:contentTypeDescription="Create a new document." ma:contentTypeScope="" ma:versionID="ace800ee53e0c06934ca6f4cd9e93a04">
  <xsd:schema xmlns:xsd="http://www.w3.org/2001/XMLSchema" xmlns:xs="http://www.w3.org/2001/XMLSchema" xmlns:p="http://schemas.microsoft.com/office/2006/metadata/properties" xmlns:ns2="edc4fa76-4578-4dbc-af3c-21933bbbf574" xmlns:ns3="8f671624-94ca-42c5-840c-d294a1e25981" targetNamespace="http://schemas.microsoft.com/office/2006/metadata/properties" ma:root="true" ma:fieldsID="1887ddc4cb29d4f89d293932fd05adc7" ns2:_="" ns3:_="">
    <xsd:import namespace="edc4fa76-4578-4dbc-af3c-21933bbbf574"/>
    <xsd:import namespace="8f671624-94ca-42c5-840c-d294a1e259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ompleted" minOccurs="0"/>
                <xsd:element ref="ns2:PrimaryContact" minOccurs="0"/>
                <xsd:element ref="ns2:Specialist" minOccurs="0"/>
                <xsd:element ref="ns2:Pages" minOccurs="0"/>
                <xsd:element ref="ns2:Department" minOccurs="0"/>
                <xsd:element ref="ns2:MediaServiceDateTaken" minOccurs="0"/>
                <xsd:element ref="ns2:CompletedDate" minOccurs="0"/>
                <xsd:element ref="ns2:MediaServiceAutoTags" minOccurs="0"/>
                <xsd:element ref="ns2:MediaServiceOCR" minOccurs="0"/>
                <xsd:element ref="ns2:MediaServiceGenerationTime" minOccurs="0"/>
                <xsd:element ref="ns2:MediaServiceEventHashCode" minOccurs="0"/>
                <xsd:element ref="ns2:Notes" minOccurs="0"/>
                <xsd:element ref="ns2:egnu" minOccurs="0"/>
                <xsd:element ref="ns2:zhvx" minOccurs="0"/>
                <xsd:element ref="ns2:PDFAttach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c4fa76-4578-4dbc-af3c-21933bbbf5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pleted" ma:index="14" nillable="true" ma:displayName="Completed" ma:default="0" ma:format="Dropdown" ma:internalName="Completed">
      <xsd:simpleType>
        <xsd:restriction base="dms:Boolean"/>
      </xsd:simpleType>
    </xsd:element>
    <xsd:element name="PrimaryContact" ma:index="15" nillable="true" ma:displayName="Primary Contact" ma:format="Dropdown" ma:list="UserInfo" ma:SharePointGroup="0" ma:internalName="PrimaryContact"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ecialist" ma:index="16" nillable="true" ma:displayName="Assigned To" ma:description="Accessibility Expert" ma:format="Dropdown" ma:list="UserInfo" ma:SharePointGroup="0" ma:internalName="Speciali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ages" ma:index="17" nillable="true" ma:displayName="Pages" ma:format="Dropdown" ma:internalName="Pages" ma:percentage="FALSE">
      <xsd:simpleType>
        <xsd:restriction base="dms:Number"/>
      </xsd:simpleType>
    </xsd:element>
    <xsd:element name="Department" ma:index="18" nillable="true" ma:displayName="Department" ma:description="Department that we are doing the work for. (DEC level)" ma:format="Dropdown" ma:internalName="Department">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CompletedDate" ma:index="20" nillable="true" ma:displayName="Completed Date" ma:format="DateOnly" ma:internalName="CompletedDate">
      <xsd:simpleType>
        <xsd:restriction base="dms:DateTim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Notes" ma:index="25" nillable="true" ma:displayName="Notes" ma:format="Dropdown" ma:internalName="Notes">
      <xsd:simpleType>
        <xsd:restriction base="dms:Note">
          <xsd:maxLength value="255"/>
        </xsd:restriction>
      </xsd:simpleType>
    </xsd:element>
    <xsd:element name="egnu" ma:index="26" nillable="true" ma:displayName="Date and time" ma:internalName="egnu">
      <xsd:simpleType>
        <xsd:restriction base="dms:DateTime"/>
      </xsd:simpleType>
    </xsd:element>
    <xsd:element name="zhvx" ma:index="27" nillable="true" ma:displayName="Person or Group" ma:list="UserInfo" ma:internalName="zhv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DFAttachment" ma:index="28" nillable="true" ma:displayName="PDF Attachment" ma:format="Thumbnail" ma:internalName="PDFAttachment">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671624-94ca-42c5-840c-d294a1e2598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gnu xmlns="edc4fa76-4578-4dbc-af3c-21933bbbf574" xsi:nil="true"/>
    <Pages xmlns="edc4fa76-4578-4dbc-af3c-21933bbbf574" xsi:nil="true"/>
    <Completed xmlns="edc4fa76-4578-4dbc-af3c-21933bbbf574">false</Completed>
    <Department xmlns="edc4fa76-4578-4dbc-af3c-21933bbbf574" xsi:nil="true"/>
    <Notes xmlns="edc4fa76-4578-4dbc-af3c-21933bbbf574" xsi:nil="true"/>
    <Specialist xmlns="edc4fa76-4578-4dbc-af3c-21933bbbf574">
      <UserInfo>
        <DisplayName/>
        <AccountId xsi:nil="true"/>
        <AccountType/>
      </UserInfo>
    </Specialist>
    <CompletedDate xmlns="edc4fa76-4578-4dbc-af3c-21933bbbf574" xsi:nil="true"/>
    <zhvx xmlns="edc4fa76-4578-4dbc-af3c-21933bbbf574">
      <UserInfo>
        <DisplayName/>
        <AccountId xsi:nil="true"/>
        <AccountType/>
      </UserInfo>
    </zhvx>
    <PrimaryContact xmlns="edc4fa76-4578-4dbc-af3c-21933bbbf574">
      <UserInfo>
        <DisplayName/>
        <AccountId xsi:nil="true"/>
        <AccountType/>
      </UserInfo>
    </PrimaryContact>
    <PDFAttachment xmlns="edc4fa76-4578-4dbc-af3c-21933bbbf574" xsi:nil="true"/>
  </documentManagement>
</p:properties>
</file>

<file path=customXml/itemProps1.xml><?xml version="1.0" encoding="utf-8"?>
<ds:datastoreItem xmlns:ds="http://schemas.openxmlformats.org/officeDocument/2006/customXml" ds:itemID="{9441A0F6-908E-482A-8F57-C9720D990F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c4fa76-4578-4dbc-af3c-21933bbbf574"/>
    <ds:schemaRef ds:uri="8f671624-94ca-42c5-840c-d294a1e259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795697-D976-469F-AFD7-37D1CC63E242}">
  <ds:schemaRefs>
    <ds:schemaRef ds:uri="http://schemas.microsoft.com/sharepoint/v3/contenttype/forms"/>
  </ds:schemaRefs>
</ds:datastoreItem>
</file>

<file path=customXml/itemProps3.xml><?xml version="1.0" encoding="utf-8"?>
<ds:datastoreItem xmlns:ds="http://schemas.openxmlformats.org/officeDocument/2006/customXml" ds:itemID="{D863381A-D64A-4BC7-8181-96EDFFF626B6}">
  <ds:schemaRefs>
    <ds:schemaRef ds:uri="8f671624-94ca-42c5-840c-d294a1e25981"/>
    <ds:schemaRef ds:uri="http://schemas.microsoft.com/office/2006/documentManagement/types"/>
    <ds:schemaRef ds:uri="http://purl.org/dc/elements/1.1/"/>
    <ds:schemaRef ds:uri="http://schemas.openxmlformats.org/package/2006/metadata/core-properties"/>
    <ds:schemaRef ds:uri="http://purl.org/dc/terms/"/>
    <ds:schemaRef ds:uri="http://schemas.microsoft.com/office/2006/metadata/properties"/>
    <ds:schemaRef ds:uri="http://schemas.microsoft.com/office/infopath/2007/PartnerControls"/>
    <ds:schemaRef ds:uri="edc4fa76-4578-4dbc-af3c-21933bbbf57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44</vt:i4>
      </vt:variant>
    </vt:vector>
  </HeadingPairs>
  <TitlesOfParts>
    <vt:vector size="116" baseType="lpstr">
      <vt:lpstr>AE.AMH Depression Response %</vt:lpstr>
      <vt:lpstr>Table of Contents</vt:lpstr>
      <vt:lpstr>AF. AMH Criminal Justice Out %</vt:lpstr>
      <vt:lpstr>AG.AMH High Need Adults %</vt:lpstr>
      <vt:lpstr>AB. Hosp 7 Day FTF Flw Up Encr%</vt:lpstr>
      <vt:lpstr>HiddenCenter</vt:lpstr>
      <vt:lpstr>MH Measure Summary</vt:lpstr>
      <vt:lpstr>MH Measure by Center</vt:lpstr>
      <vt:lpstr>AA.CMH Retention of Justice %</vt:lpstr>
      <vt:lpstr>B.Service Target Adult %</vt:lpstr>
      <vt:lpstr>C.Counseling Target %</vt:lpstr>
      <vt:lpstr>D.ACT Target %</vt:lpstr>
      <vt:lpstr>E.Service Target Child %</vt:lpstr>
      <vt:lpstr>F.Fam Par Sup Trgt LOC=2&amp;3&amp;4&amp;YC</vt:lpstr>
      <vt:lpstr>G.Community Tenure %</vt:lpstr>
      <vt:lpstr>H.Adult Improvement %</vt:lpstr>
      <vt:lpstr>I.Adult Monthly Serv Provision%</vt:lpstr>
      <vt:lpstr>J.Employment Improvement %</vt:lpstr>
      <vt:lpstr>K.Residential Stability %</vt:lpstr>
      <vt:lpstr>L.Education_Volunteer_Strength%</vt:lpstr>
      <vt:lpstr>P.AdultLifeDomainFunctioning</vt:lpstr>
      <vt:lpstr>M.Hospitalization %</vt:lpstr>
      <vt:lpstr>N.Effective Crisis Response %</vt:lpstr>
      <vt:lpstr>O.Frequent Admissions %</vt:lpstr>
      <vt:lpstr>P.Access to Crisis Res Serv %</vt:lpstr>
      <vt:lpstr>Q.Jail Diversion %</vt:lpstr>
      <vt:lpstr>R.Juvenile Justice Avoidance%</vt:lpstr>
      <vt:lpstr>S.Improvement Measure Child%</vt:lpstr>
      <vt:lpstr>T.ChldYouthMnthlySerProvision%</vt:lpstr>
      <vt:lpstr>U.Child and Youth School %</vt:lpstr>
      <vt:lpstr>V.Family and Living Situation%</vt:lpstr>
      <vt:lpstr>AE.Community Support Plan</vt:lpstr>
      <vt:lpstr>W.Follow-Up Within 7D Face-t</vt:lpstr>
      <vt:lpstr>X.Long-Term Svs &amp; Supports %</vt:lpstr>
      <vt:lpstr>Y.Community Linkage %</vt:lpstr>
      <vt:lpstr>Z.Crisis FollowUp Within 30D%</vt:lpstr>
      <vt:lpstr>Calculation</vt:lpstr>
      <vt:lpstr>Glossary</vt:lpstr>
      <vt:lpstr>B.Service Target Adult</vt:lpstr>
      <vt:lpstr>C.CounselingTarget</vt:lpstr>
      <vt:lpstr>D.ACTTarget</vt:lpstr>
      <vt:lpstr>E.Service Target Child</vt:lpstr>
      <vt:lpstr>F.Faml Par Sup Targ Loc234YC</vt:lpstr>
      <vt:lpstr>G.Community Tenure</vt:lpstr>
      <vt:lpstr>H.Adult Improvement</vt:lpstr>
      <vt:lpstr>I.AMH Monthly Service Provision</vt:lpstr>
      <vt:lpstr>J.Employment Improvement</vt:lpstr>
      <vt:lpstr>K.Residential Stability</vt:lpstr>
      <vt:lpstr>L.EducationalorVolunteeringStre</vt:lpstr>
      <vt:lpstr>M.Hospitalization</vt:lpstr>
      <vt:lpstr>N.Effective Crisis Response</vt:lpstr>
      <vt:lpstr>O.Frequent Admissions</vt:lpstr>
      <vt:lpstr>P.Access to Crisis Res Serv</vt:lpstr>
      <vt:lpstr>Q.Jail Diversion</vt:lpstr>
      <vt:lpstr>R.Juve Justice Avoidance</vt:lpstr>
      <vt:lpstr>S.Improvement Measure Child</vt:lpstr>
      <vt:lpstr>T.ChildMonthlyService Provision</vt:lpstr>
      <vt:lpstr>U.School</vt:lpstr>
      <vt:lpstr>V.Family and Living Situation</vt:lpstr>
      <vt:lpstr>W.Follow-Up Within 7D Fc2Fc</vt:lpstr>
      <vt:lpstr>X.Longterm Svs &amp; Supports</vt:lpstr>
      <vt:lpstr>Y.Community Linkage</vt:lpstr>
      <vt:lpstr>Z.Crisis Follow-Up Within 30</vt:lpstr>
      <vt:lpstr>AA.CMH Retention of Justice</vt:lpstr>
      <vt:lpstr>AB.Hosp 7 Day FTF Flw Up Encr</vt:lpstr>
      <vt:lpstr>AD.AMH Retention of Justice-In%</vt:lpstr>
      <vt:lpstr>AC.AMH Retention High-Needed Ad</vt:lpstr>
      <vt:lpstr>AD.AMH Retention of Justice-Inv</vt:lpstr>
      <vt:lpstr>AE.AMH Depression Response</vt:lpstr>
      <vt:lpstr>AF. AMH Criminal Justice Outcom</vt:lpstr>
      <vt:lpstr>AG.AMH High Need Adults</vt:lpstr>
      <vt:lpstr>AC.AMH Retention High-Needed %</vt:lpstr>
      <vt:lpstr>ACT</vt:lpstr>
      <vt:lpstr>ACTTar</vt:lpstr>
      <vt:lpstr>'MH Measure Summary'!Print_Area</vt:lpstr>
      <vt:lpstr>'MH Measure Summary'!Print_Titles</vt:lpstr>
      <vt:lpstr>SerTarget</vt:lpstr>
      <vt:lpstr>TitleRegion1.a2.b34.3</vt:lpstr>
      <vt:lpstr>TitleRegion10.a308.b340.3</vt:lpstr>
      <vt:lpstr>TitleRegion11.a342.b374.3</vt:lpstr>
      <vt:lpstr>TitleRegion12.a376.b408.3</vt:lpstr>
      <vt:lpstr>TitleRegion13.a410.b442.3</vt:lpstr>
      <vt:lpstr>TitleRegion14.a444.b476.3</vt:lpstr>
      <vt:lpstr>TitleRegion15.a478.b510.3</vt:lpstr>
      <vt:lpstr>TitleRegion16.a512.b544.3</vt:lpstr>
      <vt:lpstr>TitleRegion17.a546.b578.3</vt:lpstr>
      <vt:lpstr>TitleRegion18.a580.b612.3</vt:lpstr>
      <vt:lpstr>TitleRegion19.a614.b646.3</vt:lpstr>
      <vt:lpstr>TitleRegion2.a36.b68.3</vt:lpstr>
      <vt:lpstr>TitleRegion20.a648.b680.3</vt:lpstr>
      <vt:lpstr>TitleRegion21.a682.b714.3</vt:lpstr>
      <vt:lpstr>TitleRegion22.a716.b748.3</vt:lpstr>
      <vt:lpstr>TitleRegion23.a750.b782.3</vt:lpstr>
      <vt:lpstr>TitleRegion24.a784.b816.3</vt:lpstr>
      <vt:lpstr>TitleRegion25.a818.b850.3</vt:lpstr>
      <vt:lpstr>TitleRegion26.a852.b884.3</vt:lpstr>
      <vt:lpstr>TitleRegion27.a886.b918.3</vt:lpstr>
      <vt:lpstr>TitleRegion28.a920.b952.3</vt:lpstr>
      <vt:lpstr>TitleRegion29.a954.b986.3</vt:lpstr>
      <vt:lpstr>TitleRegion3.a70.b102.3</vt:lpstr>
      <vt:lpstr>TitleRegion30.a988.b1020.3</vt:lpstr>
      <vt:lpstr>TitleRegion31.a1022.b1054.3</vt:lpstr>
      <vt:lpstr>TitleRegion32.a1056.b1088.3</vt:lpstr>
      <vt:lpstr>TitleRegion33.a1090.b1122.3</vt:lpstr>
      <vt:lpstr>TitleRegion34.a1124.b1156.3</vt:lpstr>
      <vt:lpstr>TitleRegion35.a1158.b1190.3</vt:lpstr>
      <vt:lpstr>TitleRegion36.a1192.b1224.3</vt:lpstr>
      <vt:lpstr>TitleRegion37.a1226.b1258.3</vt:lpstr>
      <vt:lpstr>TitleRegion38.a1260.b1292.3</vt:lpstr>
      <vt:lpstr>TitleRegion39.a1294.a.1327.3</vt:lpstr>
      <vt:lpstr>TitleRegion4.a104.b136.3</vt:lpstr>
      <vt:lpstr>TitleRegion5.a138.b170.3</vt:lpstr>
      <vt:lpstr>TitleRegion6.a172.b204.3</vt:lpstr>
      <vt:lpstr>TitleRegion7.a206.b238.3</vt:lpstr>
      <vt:lpstr>TitleRegion8.a240.b272.3</vt:lpstr>
      <vt:lpstr>TitleRegion9.a274.b306.3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TEMPLATE-Mental Health Contract Performance Measure Report</dc:title>
  <dc:creator>Texas Health and Human Services</dc:creator>
  <cp:lastModifiedBy>Gonzalez,Eloy (HHSC)</cp:lastModifiedBy>
  <cp:lastPrinted>2023-01-10T20:14:49Z</cp:lastPrinted>
  <dcterms:created xsi:type="dcterms:W3CDTF">2013-11-05T15:39:41Z</dcterms:created>
  <dcterms:modified xsi:type="dcterms:W3CDTF">2023-01-10T21:37:11Z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0x010100C3BE2880B56EE34B8802056447253F94</vt:lpwstr>
  </property>
</Properties>
</file>