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xhhs-my.sharepoint.com/personal/corliss_powell_hhs_texas_gov/Documents/"/>
    </mc:Choice>
  </mc:AlternateContent>
  <xr:revisionPtr revIDLastSave="0" documentId="8_{11B513C7-B082-49AF-B5B7-942BE0CEDDE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" sheetId="1" r:id="rId1"/>
  </sheets>
  <definedNames>
    <definedName name="_xlnm.Print_Area" localSheetId="0">A!$B$1:$M$66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  <c r="C10" i="1"/>
  <c r="M12" i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C11" i="1" l="1"/>
  <c r="B12" i="1"/>
  <c r="B13" i="1" l="1"/>
  <c r="C12" i="1"/>
  <c r="E14" i="1"/>
  <c r="H23" i="1"/>
  <c r="K32" i="1"/>
  <c r="G20" i="1"/>
  <c r="D11" i="1"/>
  <c r="J29" i="1"/>
  <c r="L35" i="1"/>
  <c r="F17" i="1"/>
  <c r="I26" i="1"/>
  <c r="D12" i="1" l="1"/>
  <c r="H24" i="1"/>
  <c r="F18" i="1"/>
  <c r="K33" i="1"/>
  <c r="J30" i="1"/>
  <c r="L36" i="1"/>
  <c r="E15" i="1"/>
  <c r="I27" i="1"/>
  <c r="G21" i="1"/>
  <c r="B14" i="1"/>
  <c r="C13" i="1"/>
  <c r="E16" i="1" l="1"/>
  <c r="D13" i="1"/>
  <c r="K34" i="1"/>
  <c r="L37" i="1"/>
  <c r="I28" i="1"/>
  <c r="G22" i="1"/>
  <c r="H25" i="1"/>
  <c r="F19" i="1"/>
  <c r="J31" i="1"/>
  <c r="B15" i="1"/>
  <c r="C14" i="1"/>
  <c r="E17" i="1" l="1"/>
  <c r="H26" i="1"/>
  <c r="F20" i="1"/>
  <c r="I29" i="1"/>
  <c r="G23" i="1"/>
  <c r="K35" i="1"/>
  <c r="J32" i="1"/>
  <c r="L38" i="1"/>
  <c r="D14" i="1"/>
  <c r="C15" i="1"/>
  <c r="B16" i="1"/>
  <c r="B17" i="1" l="1"/>
  <c r="C16" i="1"/>
  <c r="G24" i="1"/>
  <c r="J33" i="1"/>
  <c r="L39" i="1"/>
  <c r="F21" i="1"/>
  <c r="D15" i="1"/>
  <c r="H27" i="1"/>
  <c r="I30" i="1"/>
  <c r="E18" i="1"/>
  <c r="K36" i="1"/>
  <c r="K37" i="1" l="1"/>
  <c r="I31" i="1"/>
  <c r="E19" i="1"/>
  <c r="F22" i="1"/>
  <c r="H28" i="1"/>
  <c r="D16" i="1"/>
  <c r="G25" i="1"/>
  <c r="L40" i="1"/>
  <c r="J34" i="1"/>
  <c r="C17" i="1"/>
  <c r="B18" i="1"/>
  <c r="B19" i="1" l="1"/>
  <c r="C18" i="1"/>
  <c r="D17" i="1"/>
  <c r="G26" i="1"/>
  <c r="I32" i="1"/>
  <c r="K38" i="1"/>
  <c r="J35" i="1"/>
  <c r="H29" i="1"/>
  <c r="F23" i="1"/>
  <c r="L41" i="1"/>
  <c r="E20" i="1"/>
  <c r="I33" i="1" l="1"/>
  <c r="L42" i="1"/>
  <c r="H30" i="1"/>
  <c r="J36" i="1"/>
  <c r="E21" i="1"/>
  <c r="D18" i="1"/>
  <c r="F24" i="1"/>
  <c r="G27" i="1"/>
  <c r="K39" i="1"/>
  <c r="C19" i="1"/>
  <c r="B20" i="1"/>
  <c r="B21" i="1" l="1"/>
  <c r="C20" i="1"/>
  <c r="J37" i="1"/>
  <c r="L43" i="1"/>
  <c r="E22" i="1"/>
  <c r="G28" i="1"/>
  <c r="K40" i="1"/>
  <c r="H31" i="1"/>
  <c r="D19" i="1"/>
  <c r="I34" i="1"/>
  <c r="F25" i="1"/>
  <c r="I35" i="1" l="1"/>
  <c r="J38" i="1"/>
  <c r="G29" i="1"/>
  <c r="K41" i="1"/>
  <c r="H32" i="1"/>
  <c r="D20" i="1"/>
  <c r="F26" i="1"/>
  <c r="L44" i="1"/>
  <c r="E23" i="1"/>
  <c r="B22" i="1"/>
  <c r="C21" i="1"/>
  <c r="D21" i="1" l="1"/>
  <c r="J39" i="1"/>
  <c r="F27" i="1"/>
  <c r="H33" i="1"/>
  <c r="K42" i="1"/>
  <c r="G30" i="1"/>
  <c r="L45" i="1"/>
  <c r="I36" i="1"/>
  <c r="E24" i="1"/>
  <c r="B23" i="1"/>
  <c r="C22" i="1"/>
  <c r="I37" i="1" l="1"/>
  <c r="L46" i="1"/>
  <c r="D22" i="1"/>
  <c r="J40" i="1"/>
  <c r="G31" i="1"/>
  <c r="F28" i="1"/>
  <c r="H34" i="1"/>
  <c r="K43" i="1"/>
  <c r="E25" i="1"/>
  <c r="B24" i="1"/>
  <c r="C23" i="1"/>
  <c r="L47" i="1" l="1"/>
  <c r="I38" i="1"/>
  <c r="J41" i="1"/>
  <c r="F29" i="1"/>
  <c r="E26" i="1"/>
  <c r="H35" i="1"/>
  <c r="K44" i="1"/>
  <c r="G32" i="1"/>
  <c r="D23" i="1"/>
  <c r="B25" i="1"/>
  <c r="C24" i="1"/>
  <c r="K45" i="1" l="1"/>
  <c r="H36" i="1"/>
  <c r="I39" i="1"/>
  <c r="D24" i="1"/>
  <c r="G33" i="1"/>
  <c r="L48" i="1"/>
  <c r="E27" i="1"/>
  <c r="F30" i="1"/>
  <c r="J42" i="1"/>
  <c r="B26" i="1"/>
  <c r="C25" i="1"/>
  <c r="I40" i="1" l="1"/>
  <c r="E28" i="1"/>
  <c r="F31" i="1"/>
  <c r="J43" i="1"/>
  <c r="K46" i="1"/>
  <c r="L49" i="1"/>
  <c r="D25" i="1"/>
  <c r="H37" i="1"/>
  <c r="G34" i="1"/>
  <c r="C26" i="1"/>
  <c r="B27" i="1"/>
  <c r="C27" i="1" l="1"/>
  <c r="B28" i="1"/>
  <c r="F32" i="1"/>
  <c r="J44" i="1"/>
  <c r="I41" i="1"/>
  <c r="L50" i="1"/>
  <c r="G35" i="1"/>
  <c r="E29" i="1"/>
  <c r="H38" i="1"/>
  <c r="K47" i="1"/>
  <c r="D26" i="1"/>
  <c r="B29" i="1" l="1"/>
  <c r="C28" i="1"/>
  <c r="D27" i="1"/>
  <c r="H39" i="1"/>
  <c r="E30" i="1"/>
  <c r="F33" i="1"/>
  <c r="G36" i="1"/>
  <c r="J45" i="1"/>
  <c r="I42" i="1"/>
  <c r="K48" i="1"/>
  <c r="L51" i="1"/>
  <c r="K49" i="1" l="1"/>
  <c r="L52" i="1"/>
  <c r="F34" i="1"/>
  <c r="G37" i="1"/>
  <c r="I43" i="1"/>
  <c r="E31" i="1"/>
  <c r="J46" i="1"/>
  <c r="D28" i="1"/>
  <c r="H40" i="1"/>
  <c r="B30" i="1"/>
  <c r="C29" i="1"/>
  <c r="K50" i="1" l="1"/>
  <c r="F35" i="1"/>
  <c r="H41" i="1"/>
  <c r="D29" i="1"/>
  <c r="L53" i="1"/>
  <c r="J47" i="1"/>
  <c r="I44" i="1"/>
  <c r="G38" i="1"/>
  <c r="E32" i="1"/>
  <c r="B31" i="1"/>
  <c r="C30" i="1"/>
  <c r="G39" i="1" l="1"/>
  <c r="K51" i="1"/>
  <c r="E33" i="1"/>
  <c r="F36" i="1"/>
  <c r="D30" i="1"/>
  <c r="J48" i="1"/>
  <c r="I45" i="1"/>
  <c r="L54" i="1"/>
  <c r="H42" i="1"/>
  <c r="C31" i="1"/>
  <c r="B32" i="1"/>
  <c r="B33" i="1" l="1"/>
  <c r="C32" i="1"/>
  <c r="E34" i="1"/>
  <c r="L55" i="1"/>
  <c r="G40" i="1"/>
  <c r="J49" i="1"/>
  <c r="D31" i="1"/>
  <c r="I46" i="1"/>
  <c r="H43" i="1"/>
  <c r="K52" i="1"/>
  <c r="F37" i="1"/>
  <c r="K53" i="1" l="1"/>
  <c r="H44" i="1"/>
  <c r="E35" i="1"/>
  <c r="J50" i="1"/>
  <c r="D32" i="1"/>
  <c r="F38" i="1"/>
  <c r="G41" i="1"/>
  <c r="I47" i="1"/>
  <c r="L56" i="1"/>
  <c r="B34" i="1"/>
  <c r="C33" i="1"/>
  <c r="D33" i="1" l="1"/>
  <c r="E36" i="1"/>
  <c r="H45" i="1"/>
  <c r="J51" i="1"/>
  <c r="L57" i="1"/>
  <c r="K54" i="1"/>
  <c r="F39" i="1"/>
  <c r="I48" i="1"/>
  <c r="G42" i="1"/>
  <c r="B35" i="1"/>
  <c r="C34" i="1"/>
  <c r="E37" i="1" l="1"/>
  <c r="I49" i="1"/>
  <c r="J52" i="1"/>
  <c r="L58" i="1"/>
  <c r="F40" i="1"/>
  <c r="H46" i="1"/>
  <c r="G43" i="1"/>
  <c r="K55" i="1"/>
  <c r="D34" i="1"/>
  <c r="C35" i="1"/>
  <c r="B36" i="1"/>
  <c r="B37" i="1" l="1"/>
  <c r="C36" i="1"/>
  <c r="H47" i="1"/>
  <c r="E38" i="1"/>
  <c r="I50" i="1"/>
  <c r="K56" i="1"/>
  <c r="J53" i="1"/>
  <c r="D35" i="1"/>
  <c r="G44" i="1"/>
  <c r="L59" i="1"/>
  <c r="F41" i="1"/>
  <c r="D36" i="1" l="1"/>
  <c r="F42" i="1"/>
  <c r="G45" i="1"/>
  <c r="K57" i="1"/>
  <c r="I51" i="1"/>
  <c r="L60" i="1"/>
  <c r="J54" i="1"/>
  <c r="H48" i="1"/>
  <c r="E39" i="1"/>
  <c r="B38" i="1"/>
  <c r="C37" i="1"/>
  <c r="H49" i="1" l="1"/>
  <c r="D37" i="1"/>
  <c r="J55" i="1"/>
  <c r="G46" i="1"/>
  <c r="I52" i="1"/>
  <c r="E40" i="1"/>
  <c r="F43" i="1"/>
  <c r="K58" i="1"/>
  <c r="L61" i="1"/>
  <c r="B39" i="1"/>
  <c r="C38" i="1"/>
  <c r="K59" i="1" l="1"/>
  <c r="G47" i="1"/>
  <c r="H50" i="1"/>
  <c r="E41" i="1"/>
  <c r="J56" i="1"/>
  <c r="I53" i="1"/>
  <c r="L62" i="1"/>
  <c r="F44" i="1"/>
  <c r="D38" i="1"/>
  <c r="C39" i="1"/>
  <c r="B40" i="1"/>
  <c r="C40" i="1" l="1"/>
  <c r="B41" i="1"/>
  <c r="D39" i="1"/>
  <c r="G48" i="1"/>
  <c r="I54" i="1"/>
  <c r="K60" i="1"/>
  <c r="J57" i="1"/>
  <c r="F45" i="1"/>
  <c r="E42" i="1"/>
  <c r="L63" i="1"/>
  <c r="H51" i="1"/>
  <c r="B42" i="1" l="1"/>
  <c r="C41" i="1"/>
  <c r="K61" i="1"/>
  <c r="I55" i="1"/>
  <c r="L64" i="1"/>
  <c r="E43" i="1"/>
  <c r="D40" i="1"/>
  <c r="G49" i="1"/>
  <c r="H52" i="1"/>
  <c r="J58" i="1"/>
  <c r="F46" i="1"/>
  <c r="D41" i="1" l="1"/>
  <c r="G50" i="1"/>
  <c r="E44" i="1"/>
  <c r="I56" i="1"/>
  <c r="L65" i="1"/>
  <c r="J59" i="1"/>
  <c r="H53" i="1"/>
  <c r="F47" i="1"/>
  <c r="K62" i="1"/>
  <c r="B43" i="1"/>
  <c r="C42" i="1"/>
  <c r="J60" i="1" l="1"/>
  <c r="E45" i="1"/>
  <c r="K63" i="1"/>
  <c r="F48" i="1"/>
  <c r="H54" i="1"/>
  <c r="D42" i="1"/>
  <c r="I57" i="1"/>
  <c r="L66" i="1"/>
  <c r="G51" i="1"/>
  <c r="C43" i="1"/>
  <c r="B44" i="1"/>
  <c r="B45" i="1" l="1"/>
  <c r="C44" i="1"/>
  <c r="I58" i="1"/>
  <c r="K64" i="1"/>
  <c r="E46" i="1"/>
  <c r="D43" i="1"/>
  <c r="G52" i="1"/>
  <c r="F49" i="1"/>
  <c r="H55" i="1"/>
  <c r="J61" i="1"/>
  <c r="H56" i="1" l="1"/>
  <c r="K65" i="1"/>
  <c r="J62" i="1"/>
  <c r="D44" i="1"/>
  <c r="F50" i="1"/>
  <c r="E47" i="1"/>
  <c r="I59" i="1"/>
  <c r="G53" i="1"/>
  <c r="B46" i="1"/>
  <c r="C45" i="1"/>
  <c r="F51" i="1" l="1"/>
  <c r="I60" i="1"/>
  <c r="G54" i="1"/>
  <c r="H57" i="1"/>
  <c r="K66" i="1"/>
  <c r="E48" i="1"/>
  <c r="D45" i="1"/>
  <c r="J63" i="1"/>
  <c r="B47" i="1"/>
  <c r="C46" i="1"/>
  <c r="J64" i="1" l="1"/>
  <c r="I61" i="1"/>
  <c r="E49" i="1"/>
  <c r="F52" i="1"/>
  <c r="H58" i="1"/>
  <c r="G55" i="1"/>
  <c r="D46" i="1"/>
  <c r="B48" i="1"/>
  <c r="C47" i="1"/>
  <c r="B49" i="1" l="1"/>
  <c r="C48" i="1"/>
  <c r="E50" i="1"/>
  <c r="H59" i="1"/>
  <c r="G56" i="1"/>
  <c r="F53" i="1"/>
  <c r="D47" i="1"/>
  <c r="J65" i="1"/>
  <c r="I62" i="1"/>
  <c r="D48" i="1" l="1"/>
  <c r="E51" i="1"/>
  <c r="I63" i="1"/>
  <c r="J66" i="1"/>
  <c r="G57" i="1"/>
  <c r="H60" i="1"/>
  <c r="F54" i="1"/>
  <c r="C49" i="1"/>
  <c r="B50" i="1"/>
  <c r="D49" i="1" l="1"/>
  <c r="G58" i="1"/>
  <c r="E52" i="1"/>
  <c r="F55" i="1"/>
  <c r="I64" i="1"/>
  <c r="H61" i="1"/>
  <c r="B51" i="1"/>
  <c r="C50" i="1"/>
  <c r="B52" i="1" l="1"/>
  <c r="C51" i="1"/>
  <c r="I65" i="1"/>
  <c r="D50" i="1"/>
  <c r="G59" i="1"/>
  <c r="E53" i="1"/>
  <c r="H62" i="1"/>
  <c r="F56" i="1"/>
  <c r="H63" i="1" l="1"/>
  <c r="D51" i="1"/>
  <c r="G60" i="1"/>
  <c r="F57" i="1"/>
  <c r="I66" i="1"/>
  <c r="E54" i="1"/>
  <c r="B53" i="1"/>
  <c r="C52" i="1"/>
  <c r="B54" i="1" l="1"/>
  <c r="C53" i="1"/>
  <c r="E55" i="1"/>
  <c r="H64" i="1"/>
  <c r="D52" i="1"/>
  <c r="G61" i="1"/>
  <c r="F58" i="1"/>
  <c r="D53" i="1" l="1"/>
  <c r="H65" i="1"/>
  <c r="E56" i="1"/>
  <c r="F59" i="1"/>
  <c r="G62" i="1"/>
  <c r="B55" i="1"/>
  <c r="C54" i="1"/>
  <c r="C55" i="1" l="1"/>
  <c r="B56" i="1"/>
  <c r="F60" i="1"/>
  <c r="D54" i="1"/>
  <c r="E57" i="1"/>
  <c r="H66" i="1"/>
  <c r="G63" i="1"/>
  <c r="C56" i="1" l="1"/>
  <c r="B57" i="1"/>
  <c r="G64" i="1"/>
  <c r="E58" i="1"/>
  <c r="D55" i="1"/>
  <c r="F61" i="1"/>
  <c r="B58" i="1" l="1"/>
  <c r="C57" i="1"/>
  <c r="F62" i="1"/>
  <c r="E59" i="1"/>
  <c r="G65" i="1"/>
  <c r="D56" i="1"/>
  <c r="D57" i="1" l="1"/>
  <c r="F63" i="1"/>
  <c r="G66" i="1"/>
  <c r="E60" i="1"/>
  <c r="B59" i="1"/>
  <c r="C58" i="1"/>
  <c r="E61" i="1" l="1"/>
  <c r="D58" i="1"/>
  <c r="F64" i="1"/>
  <c r="C59" i="1"/>
  <c r="B60" i="1"/>
  <c r="B61" i="1" l="1"/>
  <c r="C60" i="1"/>
  <c r="F65" i="1"/>
  <c r="D59" i="1"/>
  <c r="E62" i="1"/>
  <c r="D60" i="1" l="1"/>
  <c r="F66" i="1"/>
  <c r="E63" i="1"/>
  <c r="B62" i="1"/>
  <c r="C61" i="1"/>
  <c r="E64" i="1" l="1"/>
  <c r="D61" i="1"/>
  <c r="C62" i="1"/>
  <c r="B63" i="1"/>
  <c r="B64" i="1" l="1"/>
  <c r="C63" i="1"/>
  <c r="E65" i="1"/>
  <c r="D62" i="1"/>
  <c r="E66" i="1" l="1"/>
  <c r="D63" i="1"/>
  <c r="B65" i="1"/>
  <c r="C64" i="1"/>
  <c r="D64" i="1" s="1"/>
  <c r="C65" i="1" l="1"/>
  <c r="D65" i="1" s="1"/>
  <c r="B66" i="1"/>
  <c r="C66" i="1" s="1"/>
  <c r="D66" i="1" s="1"/>
</calcChain>
</file>

<file path=xl/sharedStrings.xml><?xml version="1.0" encoding="utf-8"?>
<sst xmlns="http://schemas.openxmlformats.org/spreadsheetml/2006/main" count="33" uniqueCount="33">
  <si>
    <t>Maximum Monthly Fee By Family Size</t>
  </si>
  <si>
    <t>1</t>
  </si>
  <si>
    <t>2</t>
  </si>
  <si>
    <t>3</t>
  </si>
  <si>
    <t>4</t>
  </si>
  <si>
    <t>5</t>
  </si>
  <si>
    <t>6</t>
  </si>
  <si>
    <t>7</t>
  </si>
  <si>
    <t>8</t>
  </si>
  <si>
    <t>9+</t>
  </si>
  <si>
    <t>To arrive at Annual Gross Income:</t>
  </si>
  <si>
    <t>1.  Take Poverty Level * 1.5=1st chargable rate</t>
  </si>
  <si>
    <t>2.  Poverty level increment amount for each additional family member/2=increments to use</t>
  </si>
  <si>
    <t>3.  1st chargable rate+increments to use=Annual Gross Income</t>
  </si>
  <si>
    <t xml:space="preserve">   </t>
  </si>
  <si>
    <t>Poverty
Level 1 Person Household</t>
  </si>
  <si>
    <t>Additional
Persons Per Household</t>
  </si>
  <si>
    <t>2.5% of monthly income at first charge for family size (FS)-1 and increasing .16% at every level. Use FS-1 amounts in each FS column beginning at 150% of FPG</t>
  </si>
  <si>
    <t>https://aspe.hhs.gov/topics/poverty-economic-mobility/poverty-guidelines</t>
  </si>
  <si>
    <t>% monthly income family size 1</t>
  </si>
  <si>
    <t>Source:  2023 Federal Poverty Guidelines</t>
  </si>
  <si>
    <t>Poverty Level 1 Person Household= 14580</t>
  </si>
  <si>
    <t>Additional Persons Per Household= 5140</t>
  </si>
  <si>
    <t>1.  14580 * 1.5 = 21870</t>
  </si>
  <si>
    <t>2.  5140/2=2570</t>
  </si>
  <si>
    <t>3.  21870+2570 = 24440</t>
  </si>
  <si>
    <t>Effective March 1, 2023</t>
  </si>
  <si>
    <t>25 TAC, Section 412.106</t>
  </si>
  <si>
    <t xml:space="preserve">         HEALTH AND HUMAN SERVICES COMMISSION</t>
  </si>
  <si>
    <t>MENTAL HEALTH MONTHLY ABILITY-TO-PAY FEE SCHEDULE FOR 2023</t>
  </si>
  <si>
    <t>Annual Gross Income</t>
  </si>
  <si>
    <t>Monthly Gross Income</t>
  </si>
  <si>
    <t>REVISED MARCH 10,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</si>
</sst>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name val="Arial MT"/>
    </font>
    <font>
      <sz val="10"/>
      <name val="Times New Roman"/>
      <family val="1"/>
    </font>
    <font>
      <sz val="8"/>
      <name val="Arial MT"/>
      <family val="2"/>
    </font>
    <font>
      <u/>
      <sz val="10"/>
      <name val="Arial MT"/>
      <family val="2"/>
    </font>
    <font>
      <sz val="10"/>
      <name val="Arial MT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/>
    <xf numFmtId="0" fontId="4" fillId="0" borderId="0" xfId="0" applyFont="1"/>
    <xf numFmtId="49" fontId="0" fillId="0" borderId="0" xfId="0" applyNumberFormat="1"/>
    <xf numFmtId="14" fontId="2" fillId="0" borderId="0" xfId="0" applyNumberFormat="1" applyFont="1"/>
    <xf numFmtId="37" fontId="1" fillId="0" borderId="0" xfId="0" applyNumberFormat="1" applyFont="1" applyBorder="1" applyProtection="1"/>
    <xf numFmtId="0" fontId="0" fillId="0" borderId="0" xfId="0" applyBorder="1"/>
    <xf numFmtId="0" fontId="5" fillId="0" borderId="0" xfId="0" applyFont="1"/>
    <xf numFmtId="37" fontId="5" fillId="0" borderId="0" xfId="0" applyNumberFormat="1" applyFont="1" applyBorder="1" applyProtection="1"/>
    <xf numFmtId="0" fontId="5" fillId="0" borderId="1" xfId="0" applyFont="1" applyBorder="1"/>
    <xf numFmtId="37" fontId="5" fillId="0" borderId="1" xfId="0" applyNumberFormat="1" applyFont="1" applyBorder="1" applyProtection="1"/>
    <xf numFmtId="10" fontId="5" fillId="0" borderId="1" xfId="0" applyNumberFormat="1" applyFont="1" applyBorder="1" applyProtection="1"/>
    <xf numFmtId="37" fontId="5" fillId="0" borderId="2" xfId="0" applyNumberFormat="1" applyFont="1" applyBorder="1" applyAlignment="1" applyProtection="1">
      <alignment wrapText="1"/>
    </xf>
    <xf numFmtId="37" fontId="0" fillId="0" borderId="2" xfId="0" applyNumberFormat="1" applyBorder="1"/>
    <xf numFmtId="37" fontId="5" fillId="0" borderId="2" xfId="0" applyNumberFormat="1" applyFont="1" applyBorder="1"/>
    <xf numFmtId="0" fontId="5" fillId="2" borderId="0" xfId="0" applyFont="1" applyFill="1"/>
    <xf numFmtId="0" fontId="8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0" fontId="7" fillId="0" borderId="0" xfId="0" applyNumberFormat="1" applyFont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T120"/>
  <sheetViews>
    <sheetView tabSelected="1" defaultGridColor="0" view="pageBreakPreview" topLeftCell="A49" colorId="22" zoomScale="60" zoomScaleNormal="75" workbookViewId="0">
      <selection activeCell="T68" sqref="T68"/>
    </sheetView>
  </sheetViews>
  <sheetFormatPr defaultColWidth="9.765625" defaultRowHeight="15.5"/>
  <cols>
    <col min="1" max="1" width="10.765625" customWidth="1"/>
    <col min="2" max="2" width="11.765625" customWidth="1"/>
    <col min="3" max="3" width="10.765625" customWidth="1"/>
    <col min="13" max="13" width="10.765625" customWidth="1"/>
  </cols>
  <sheetData>
    <row r="1" spans="1:20" ht="20">
      <c r="A1" s="7"/>
      <c r="B1" s="16" t="s">
        <v>28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7" t="s">
        <v>14</v>
      </c>
      <c r="O1" s="7"/>
      <c r="P1" s="7"/>
      <c r="Q1" s="7"/>
      <c r="R1" s="7"/>
      <c r="S1" s="7"/>
      <c r="T1" s="7"/>
    </row>
    <row r="2" spans="1:20" ht="20.25" customHeight="1">
      <c r="A2" s="7"/>
      <c r="B2" s="16" t="s">
        <v>29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7"/>
      <c r="O2" s="7"/>
      <c r="P2" s="7"/>
      <c r="Q2" s="7"/>
      <c r="R2" s="7"/>
      <c r="S2" s="7"/>
      <c r="T2" s="7"/>
    </row>
    <row r="3" spans="1:20" ht="20">
      <c r="A3" s="7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7"/>
      <c r="O3" s="7"/>
      <c r="P3" s="7"/>
      <c r="Q3" s="7"/>
      <c r="R3" s="7"/>
      <c r="S3" s="7"/>
      <c r="T3" s="7"/>
    </row>
    <row r="4" spans="1:20">
      <c r="A4" s="7"/>
      <c r="B4" s="7" t="s">
        <v>27</v>
      </c>
      <c r="C4" s="7"/>
      <c r="D4" s="7"/>
      <c r="E4" s="7"/>
      <c r="F4" s="7"/>
      <c r="G4" s="7"/>
      <c r="H4" s="7"/>
      <c r="I4" s="7"/>
      <c r="L4" s="15" t="s">
        <v>26</v>
      </c>
      <c r="M4" s="15"/>
      <c r="N4" s="7"/>
      <c r="O4" s="7"/>
      <c r="P4" s="7"/>
      <c r="Q4" s="7"/>
      <c r="R4" s="7"/>
      <c r="S4" s="7"/>
      <c r="T4" s="7"/>
    </row>
    <row r="5" spans="1:20">
      <c r="A5" s="7"/>
      <c r="B5" s="7"/>
      <c r="C5" s="7"/>
      <c r="D5" s="7"/>
      <c r="E5" s="7"/>
      <c r="F5" s="7"/>
      <c r="G5" s="7"/>
      <c r="H5" s="7"/>
      <c r="I5" s="7"/>
      <c r="L5" s="7"/>
      <c r="M5" s="7"/>
      <c r="N5" s="7"/>
      <c r="O5" s="7"/>
      <c r="P5" s="7"/>
      <c r="Q5" s="7"/>
      <c r="R5" s="7"/>
      <c r="S5" s="7"/>
      <c r="T5" s="7"/>
    </row>
    <row r="6" spans="1:20" ht="16" thickBot="1">
      <c r="A6" s="7"/>
      <c r="B6" s="17" t="s">
        <v>0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7"/>
      <c r="O6" s="7"/>
      <c r="P6" s="7"/>
      <c r="Q6" s="7"/>
      <c r="R6" s="7"/>
      <c r="S6" s="7"/>
      <c r="T6" s="7"/>
    </row>
    <row r="7" spans="1:20">
      <c r="A7" s="7"/>
      <c r="B7" s="18" t="s">
        <v>30</v>
      </c>
      <c r="C7" s="18" t="s">
        <v>31</v>
      </c>
      <c r="D7" s="21" t="s">
        <v>1</v>
      </c>
      <c r="E7" s="21" t="s">
        <v>2</v>
      </c>
      <c r="F7" s="21" t="s">
        <v>3</v>
      </c>
      <c r="G7" s="21" t="s">
        <v>4</v>
      </c>
      <c r="H7" s="21" t="s">
        <v>5</v>
      </c>
      <c r="I7" s="21" t="s">
        <v>6</v>
      </c>
      <c r="J7" s="21" t="s">
        <v>7</v>
      </c>
      <c r="K7" s="21" t="s">
        <v>8</v>
      </c>
      <c r="L7" s="21" t="s">
        <v>9</v>
      </c>
      <c r="M7" s="18" t="s">
        <v>19</v>
      </c>
      <c r="N7" s="7"/>
      <c r="O7" s="7"/>
      <c r="P7" s="7"/>
      <c r="Q7" s="7"/>
      <c r="R7" s="7"/>
      <c r="S7" s="7"/>
      <c r="T7" s="7"/>
    </row>
    <row r="8" spans="1:20">
      <c r="A8" s="7"/>
      <c r="B8" s="19"/>
      <c r="C8" s="19"/>
      <c r="D8" s="22"/>
      <c r="E8" s="22"/>
      <c r="F8" s="22"/>
      <c r="G8" s="22"/>
      <c r="H8" s="22"/>
      <c r="I8" s="22"/>
      <c r="J8" s="22"/>
      <c r="K8" s="22"/>
      <c r="L8" s="22"/>
      <c r="M8" s="19"/>
      <c r="N8" s="7"/>
      <c r="O8" s="7"/>
      <c r="P8" s="7"/>
      <c r="Q8" s="7"/>
      <c r="R8" s="7"/>
      <c r="S8" s="7"/>
      <c r="T8" s="7"/>
    </row>
    <row r="9" spans="1:20" ht="27" customHeight="1" thickBot="1">
      <c r="A9" s="7"/>
      <c r="B9" s="20"/>
      <c r="C9" s="20"/>
      <c r="D9" s="23"/>
      <c r="E9" s="23"/>
      <c r="F9" s="23"/>
      <c r="G9" s="23"/>
      <c r="H9" s="23"/>
      <c r="I9" s="23"/>
      <c r="J9" s="23"/>
      <c r="K9" s="23"/>
      <c r="L9" s="23"/>
      <c r="M9" s="20"/>
      <c r="N9" s="7"/>
      <c r="O9" s="7"/>
      <c r="P9" s="7"/>
      <c r="Q9" s="7"/>
      <c r="R9" s="7"/>
      <c r="S9" s="7"/>
      <c r="T9" s="7"/>
    </row>
    <row r="10" spans="1:20" ht="14.15" customHeight="1" thickBot="1">
      <c r="A10" s="7"/>
      <c r="B10" s="10">
        <v>14580</v>
      </c>
      <c r="C10" s="10">
        <f t="shared" ref="C10:C40" si="0">B10/12</f>
        <v>1215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9"/>
      <c r="N10" s="7"/>
      <c r="O10" s="7"/>
      <c r="P10" s="7"/>
      <c r="Q10" s="7"/>
      <c r="R10" s="7"/>
      <c r="S10" s="7"/>
      <c r="T10" s="7"/>
    </row>
    <row r="11" spans="1:20" ht="13.9" customHeight="1" thickBot="1">
      <c r="A11" s="7"/>
      <c r="B11" s="10">
        <f>14580*1.5</f>
        <v>21870</v>
      </c>
      <c r="C11" s="10">
        <f t="shared" si="0"/>
        <v>1822.5</v>
      </c>
      <c r="D11" s="10">
        <f>$C$11*$M$11</f>
        <v>45.5625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1">
        <v>2.5000000000000001E-2</v>
      </c>
      <c r="N11" s="7"/>
      <c r="O11" s="7"/>
      <c r="P11" s="7"/>
      <c r="Q11" s="7"/>
      <c r="R11" s="7"/>
      <c r="S11" s="7"/>
      <c r="T11" s="7"/>
    </row>
    <row r="12" spans="1:20" ht="16" thickBot="1">
      <c r="A12" s="7"/>
      <c r="B12" s="10">
        <f>B11+2570</f>
        <v>24440</v>
      </c>
      <c r="C12" s="10">
        <f t="shared" si="0"/>
        <v>2036.6666666666667</v>
      </c>
      <c r="D12" s="10">
        <f>$C$12*$M$12</f>
        <v>54.175333333333342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1">
        <f>M11+0.0016</f>
        <v>2.6600000000000002E-2</v>
      </c>
      <c r="N12" s="7"/>
      <c r="O12" s="7"/>
      <c r="P12" s="7"/>
      <c r="Q12" s="7"/>
      <c r="R12" s="7"/>
      <c r="S12" s="7"/>
      <c r="T12" s="7"/>
    </row>
    <row r="13" spans="1:20" ht="16" thickBot="1">
      <c r="A13" s="7"/>
      <c r="B13" s="10">
        <f t="shared" ref="B13:B66" si="1">B12+2570</f>
        <v>27010</v>
      </c>
      <c r="C13" s="10">
        <f t="shared" si="0"/>
        <v>2250.8333333333335</v>
      </c>
      <c r="D13" s="10">
        <f>$C$13*$M$13</f>
        <v>63.473500000000008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1">
        <f t="shared" ref="M13:M66" si="2">M12+0.0016</f>
        <v>2.8200000000000003E-2</v>
      </c>
      <c r="N13" s="7"/>
      <c r="O13" s="7"/>
      <c r="P13" s="7"/>
      <c r="Q13" s="7"/>
      <c r="R13" s="7"/>
      <c r="S13" s="7"/>
      <c r="T13" s="7"/>
    </row>
    <row r="14" spans="1:20" ht="16" thickBot="1">
      <c r="A14" s="7"/>
      <c r="B14" s="10">
        <f t="shared" si="1"/>
        <v>29580</v>
      </c>
      <c r="C14" s="10">
        <f t="shared" si="0"/>
        <v>2465</v>
      </c>
      <c r="D14" s="10">
        <f>$C$14*$M$14</f>
        <v>73.457000000000008</v>
      </c>
      <c r="E14" s="10">
        <f>$C$11*$M$11</f>
        <v>45.5625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1">
        <f t="shared" si="2"/>
        <v>2.9800000000000004E-2</v>
      </c>
      <c r="N14" s="7"/>
      <c r="O14" s="7"/>
      <c r="P14" s="7"/>
      <c r="Q14" s="7"/>
      <c r="R14" s="7"/>
      <c r="S14" s="7"/>
      <c r="T14" s="7"/>
    </row>
    <row r="15" spans="1:20" ht="16" thickBot="1">
      <c r="A15" s="7"/>
      <c r="B15" s="10">
        <f t="shared" si="1"/>
        <v>32150</v>
      </c>
      <c r="C15" s="10">
        <f t="shared" si="0"/>
        <v>2679.1666666666665</v>
      </c>
      <c r="D15" s="10">
        <f>$C$15*$M$15</f>
        <v>84.125833333333347</v>
      </c>
      <c r="E15" s="10">
        <f>$C$12*$M$12</f>
        <v>54.175333333333342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1">
        <f t="shared" si="2"/>
        <v>3.1400000000000004E-2</v>
      </c>
      <c r="N15" s="7"/>
      <c r="O15" s="7"/>
      <c r="P15" s="7"/>
      <c r="Q15" s="7"/>
      <c r="R15" s="7"/>
      <c r="S15" s="7"/>
      <c r="T15" s="7"/>
    </row>
    <row r="16" spans="1:20" ht="16" thickBot="1">
      <c r="A16" s="7"/>
      <c r="B16" s="10">
        <f t="shared" si="1"/>
        <v>34720</v>
      </c>
      <c r="C16" s="10">
        <f t="shared" si="0"/>
        <v>2893.3333333333335</v>
      </c>
      <c r="D16" s="10">
        <f>$C$16*$M$16</f>
        <v>95.48</v>
      </c>
      <c r="E16" s="10">
        <f>$C$13*$M$13</f>
        <v>63.473500000000008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1">
        <f t="shared" si="2"/>
        <v>3.3000000000000002E-2</v>
      </c>
      <c r="N16" s="7"/>
      <c r="O16" s="7"/>
      <c r="P16" s="7"/>
      <c r="Q16" s="7"/>
      <c r="R16" s="7"/>
      <c r="S16" s="7"/>
      <c r="T16" s="7"/>
    </row>
    <row r="17" spans="1:20" ht="16" thickBot="1">
      <c r="A17" s="7"/>
      <c r="B17" s="10">
        <f t="shared" si="1"/>
        <v>37290</v>
      </c>
      <c r="C17" s="10">
        <f t="shared" si="0"/>
        <v>3107.5</v>
      </c>
      <c r="D17" s="10">
        <f>$C$17*$M$17</f>
        <v>107.51949999999999</v>
      </c>
      <c r="E17" s="10">
        <f>$C$14*$M$14</f>
        <v>73.457000000000008</v>
      </c>
      <c r="F17" s="10">
        <f>$C$11*$M$11</f>
        <v>45.5625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1">
        <f t="shared" si="2"/>
        <v>3.4599999999999999E-2</v>
      </c>
      <c r="N17" s="7"/>
      <c r="O17" s="7"/>
      <c r="P17" s="7"/>
      <c r="Q17" s="7"/>
      <c r="R17" s="7"/>
      <c r="S17" s="7"/>
      <c r="T17" s="7"/>
    </row>
    <row r="18" spans="1:20" ht="16" thickBot="1">
      <c r="A18" s="7"/>
      <c r="B18" s="10">
        <f t="shared" si="1"/>
        <v>39860</v>
      </c>
      <c r="C18" s="10">
        <f t="shared" si="0"/>
        <v>3321.6666666666665</v>
      </c>
      <c r="D18" s="10">
        <f>$C$18*$M$18</f>
        <v>120.24433333333332</v>
      </c>
      <c r="E18" s="10">
        <f>$C$15*$M$15</f>
        <v>84.125833333333347</v>
      </c>
      <c r="F18" s="10">
        <f>$C$12*$M$12</f>
        <v>54.175333333333342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1">
        <f t="shared" si="2"/>
        <v>3.6199999999999996E-2</v>
      </c>
      <c r="N18" s="7"/>
      <c r="O18" s="7"/>
      <c r="P18" s="7"/>
      <c r="Q18" s="7"/>
      <c r="R18" s="7"/>
      <c r="S18" s="7"/>
      <c r="T18" s="7"/>
    </row>
    <row r="19" spans="1:20" ht="16" thickBot="1">
      <c r="A19" s="7"/>
      <c r="B19" s="10">
        <f t="shared" si="1"/>
        <v>42430</v>
      </c>
      <c r="C19" s="10">
        <f t="shared" si="0"/>
        <v>3535.8333333333335</v>
      </c>
      <c r="D19" s="10">
        <f>$C$19*$M$19</f>
        <v>133.65449999999998</v>
      </c>
      <c r="E19" s="10">
        <f>$C$16*$M$16</f>
        <v>95.48</v>
      </c>
      <c r="F19" s="10">
        <f>$C$13*$M$13</f>
        <v>63.473500000000008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1">
        <f t="shared" si="2"/>
        <v>3.7799999999999993E-2</v>
      </c>
      <c r="N19" s="7"/>
      <c r="O19" s="7"/>
      <c r="P19" s="7"/>
      <c r="Q19" s="7"/>
      <c r="R19" s="7"/>
      <c r="S19" s="7"/>
      <c r="T19" s="7"/>
    </row>
    <row r="20" spans="1:20" ht="16" thickBot="1">
      <c r="A20" s="7"/>
      <c r="B20" s="10">
        <f t="shared" si="1"/>
        <v>45000</v>
      </c>
      <c r="C20" s="10">
        <f t="shared" si="0"/>
        <v>3750</v>
      </c>
      <c r="D20" s="10">
        <f>$C$20*$M$20</f>
        <v>147.74999999999997</v>
      </c>
      <c r="E20" s="10">
        <f>$C$17*$M$17</f>
        <v>107.51949999999999</v>
      </c>
      <c r="F20" s="10">
        <f>$C$14*$M$14</f>
        <v>73.457000000000008</v>
      </c>
      <c r="G20" s="10">
        <f>$C$11*$M$11</f>
        <v>45.5625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1">
        <f t="shared" si="2"/>
        <v>3.9399999999999991E-2</v>
      </c>
      <c r="N20" s="7"/>
      <c r="O20" s="7"/>
      <c r="P20" s="7"/>
      <c r="Q20" s="7"/>
      <c r="R20" s="7"/>
      <c r="S20" s="7"/>
      <c r="T20" s="7"/>
    </row>
    <row r="21" spans="1:20" ht="16" thickBot="1">
      <c r="A21" s="7"/>
      <c r="B21" s="10">
        <f t="shared" si="1"/>
        <v>47570</v>
      </c>
      <c r="C21" s="10">
        <f t="shared" si="0"/>
        <v>3964.1666666666665</v>
      </c>
      <c r="D21" s="10">
        <f>$C$21*$M$21</f>
        <v>162.53083333333328</v>
      </c>
      <c r="E21" s="10">
        <f>$C$18*$M$18</f>
        <v>120.24433333333332</v>
      </c>
      <c r="F21" s="10">
        <f>$C$15*$M$15</f>
        <v>84.125833333333347</v>
      </c>
      <c r="G21" s="10">
        <f>$C$12*$M$12</f>
        <v>54.175333333333342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1">
        <f t="shared" si="2"/>
        <v>4.0999999999999988E-2</v>
      </c>
      <c r="N21" s="7"/>
      <c r="O21" s="7"/>
      <c r="P21" s="7"/>
      <c r="Q21" s="7"/>
      <c r="R21" s="7"/>
      <c r="S21" s="7"/>
      <c r="T21" s="7"/>
    </row>
    <row r="22" spans="1:20" ht="16" thickBot="1">
      <c r="A22" s="7"/>
      <c r="B22" s="10">
        <f t="shared" si="1"/>
        <v>50140</v>
      </c>
      <c r="C22" s="10">
        <f t="shared" si="0"/>
        <v>4178.333333333333</v>
      </c>
      <c r="D22" s="10">
        <f>$C$22*$M$22</f>
        <v>177.99699999999993</v>
      </c>
      <c r="E22" s="10">
        <f>$C$19*$M$19</f>
        <v>133.65449999999998</v>
      </c>
      <c r="F22" s="10">
        <f>$C$16*$M$16</f>
        <v>95.48</v>
      </c>
      <c r="G22" s="10">
        <f>$C$13*$M$13</f>
        <v>63.473500000000008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1">
        <f t="shared" si="2"/>
        <v>4.2599999999999985E-2</v>
      </c>
      <c r="N22" s="7"/>
      <c r="O22" s="7"/>
      <c r="P22" s="7"/>
      <c r="Q22" s="7"/>
      <c r="R22" s="7"/>
      <c r="S22" s="7"/>
      <c r="T22" s="7"/>
    </row>
    <row r="23" spans="1:20" ht="16" thickBot="1">
      <c r="A23" s="7"/>
      <c r="B23" s="10">
        <f t="shared" si="1"/>
        <v>52710</v>
      </c>
      <c r="C23" s="10">
        <f t="shared" si="0"/>
        <v>4392.5</v>
      </c>
      <c r="D23" s="10">
        <f>$C$23*$M$23</f>
        <v>194.14849999999993</v>
      </c>
      <c r="E23" s="10">
        <f>$C$20*$M$20</f>
        <v>147.74999999999997</v>
      </c>
      <c r="F23" s="10">
        <f>$C$17*$M$17</f>
        <v>107.51949999999999</v>
      </c>
      <c r="G23" s="10">
        <f>$C$14*$M$14</f>
        <v>73.457000000000008</v>
      </c>
      <c r="H23" s="10">
        <f>$C$11*$M$11</f>
        <v>45.5625</v>
      </c>
      <c r="I23" s="10">
        <v>0</v>
      </c>
      <c r="J23" s="10">
        <v>0</v>
      </c>
      <c r="K23" s="10">
        <v>0</v>
      </c>
      <c r="L23" s="10">
        <v>0</v>
      </c>
      <c r="M23" s="11">
        <f t="shared" si="2"/>
        <v>4.4199999999999982E-2</v>
      </c>
      <c r="N23" s="7"/>
      <c r="O23" s="7"/>
      <c r="P23" s="7"/>
      <c r="Q23" s="7"/>
      <c r="R23" s="7"/>
      <c r="S23" s="7"/>
      <c r="T23" s="7"/>
    </row>
    <row r="24" spans="1:20" ht="16" thickBot="1">
      <c r="A24" s="7"/>
      <c r="B24" s="10">
        <f t="shared" si="1"/>
        <v>55280</v>
      </c>
      <c r="C24" s="10">
        <f t="shared" si="0"/>
        <v>4606.666666666667</v>
      </c>
      <c r="D24" s="10">
        <f>$C$24*$M$24</f>
        <v>210.98533333333324</v>
      </c>
      <c r="E24" s="10">
        <f>$C$21*$M$21</f>
        <v>162.53083333333328</v>
      </c>
      <c r="F24" s="10">
        <f>$C$18*$M$18</f>
        <v>120.24433333333332</v>
      </c>
      <c r="G24" s="10">
        <f>$C$15*$M$15</f>
        <v>84.125833333333347</v>
      </c>
      <c r="H24" s="10">
        <f>$C$12*$M$12</f>
        <v>54.175333333333342</v>
      </c>
      <c r="I24" s="10">
        <v>0</v>
      </c>
      <c r="J24" s="10">
        <v>0</v>
      </c>
      <c r="K24" s="10">
        <v>0</v>
      </c>
      <c r="L24" s="10">
        <v>0</v>
      </c>
      <c r="M24" s="11">
        <f t="shared" si="2"/>
        <v>4.579999999999998E-2</v>
      </c>
      <c r="N24" s="7"/>
      <c r="O24" s="7"/>
      <c r="P24" s="7"/>
      <c r="Q24" s="7"/>
      <c r="R24" s="7"/>
      <c r="S24" s="7"/>
      <c r="T24" s="7"/>
    </row>
    <row r="25" spans="1:20" ht="16" thickBot="1">
      <c r="A25" s="7"/>
      <c r="B25" s="10">
        <f t="shared" si="1"/>
        <v>57850</v>
      </c>
      <c r="C25" s="10">
        <f t="shared" si="0"/>
        <v>4820.833333333333</v>
      </c>
      <c r="D25" s="10">
        <f>$C$25*$M$25</f>
        <v>228.50749999999988</v>
      </c>
      <c r="E25" s="10">
        <f>$C$22*$M$22</f>
        <v>177.99699999999993</v>
      </c>
      <c r="F25" s="10">
        <f>$C$19*$M$19</f>
        <v>133.65449999999998</v>
      </c>
      <c r="G25" s="10">
        <f>$C$16*$M$16</f>
        <v>95.48</v>
      </c>
      <c r="H25" s="10">
        <f>$C$13*$M$13</f>
        <v>63.473500000000008</v>
      </c>
      <c r="I25" s="10">
        <v>0</v>
      </c>
      <c r="J25" s="10">
        <v>0</v>
      </c>
      <c r="K25" s="10">
        <v>0</v>
      </c>
      <c r="L25" s="10">
        <v>0</v>
      </c>
      <c r="M25" s="11">
        <f t="shared" si="2"/>
        <v>4.7399999999999977E-2</v>
      </c>
      <c r="N25" s="7"/>
      <c r="O25" s="7"/>
      <c r="P25" s="7"/>
      <c r="Q25" s="7"/>
      <c r="R25" s="7"/>
      <c r="S25" s="7"/>
      <c r="T25" s="7"/>
    </row>
    <row r="26" spans="1:20" ht="16" thickBot="1">
      <c r="A26" s="7"/>
      <c r="B26" s="10">
        <f t="shared" si="1"/>
        <v>60420</v>
      </c>
      <c r="C26" s="10">
        <f t="shared" si="0"/>
        <v>5035</v>
      </c>
      <c r="D26" s="10">
        <f>$C$26*$M$26</f>
        <v>246.71499999999986</v>
      </c>
      <c r="E26" s="10">
        <f>$C$23*$M$23</f>
        <v>194.14849999999993</v>
      </c>
      <c r="F26" s="10">
        <f>$C$20*$M$20</f>
        <v>147.74999999999997</v>
      </c>
      <c r="G26" s="10">
        <f>$C$17*$M$17</f>
        <v>107.51949999999999</v>
      </c>
      <c r="H26" s="10">
        <f>$C$14*$M$14</f>
        <v>73.457000000000008</v>
      </c>
      <c r="I26" s="10">
        <f>$C$11*$M$11</f>
        <v>45.5625</v>
      </c>
      <c r="J26" s="10">
        <v>0</v>
      </c>
      <c r="K26" s="10">
        <v>0</v>
      </c>
      <c r="L26" s="10">
        <v>0</v>
      </c>
      <c r="M26" s="11">
        <f t="shared" si="2"/>
        <v>4.8999999999999974E-2</v>
      </c>
      <c r="N26" s="7"/>
      <c r="O26" s="7"/>
      <c r="P26" s="7"/>
      <c r="Q26" s="7"/>
      <c r="R26" s="7"/>
      <c r="S26" s="7"/>
      <c r="T26" s="7"/>
    </row>
    <row r="27" spans="1:20" ht="16" thickBot="1">
      <c r="A27" s="7"/>
      <c r="B27" s="10">
        <f t="shared" si="1"/>
        <v>62990</v>
      </c>
      <c r="C27" s="10">
        <f t="shared" si="0"/>
        <v>5249.166666666667</v>
      </c>
      <c r="D27" s="10">
        <f>$C$27*$M$27</f>
        <v>265.60783333333319</v>
      </c>
      <c r="E27" s="10">
        <f>$C$24*$M$24</f>
        <v>210.98533333333324</v>
      </c>
      <c r="F27" s="10">
        <f>$C$21*$M$21</f>
        <v>162.53083333333328</v>
      </c>
      <c r="G27" s="10">
        <f>$C$18*$M$18</f>
        <v>120.24433333333332</v>
      </c>
      <c r="H27" s="10">
        <f>$C$15*$M$15</f>
        <v>84.125833333333347</v>
      </c>
      <c r="I27" s="10">
        <f>$C$12*$M$12</f>
        <v>54.175333333333342</v>
      </c>
      <c r="J27" s="10">
        <v>0</v>
      </c>
      <c r="K27" s="10">
        <v>0</v>
      </c>
      <c r="L27" s="10">
        <v>0</v>
      </c>
      <c r="M27" s="11">
        <f t="shared" si="2"/>
        <v>5.0599999999999971E-2</v>
      </c>
      <c r="N27" s="7"/>
      <c r="O27" s="7"/>
      <c r="P27" s="7"/>
      <c r="Q27" s="7"/>
      <c r="R27" s="7"/>
      <c r="S27" s="7"/>
      <c r="T27" s="7"/>
    </row>
    <row r="28" spans="1:20" ht="16" thickBot="1">
      <c r="A28" s="7"/>
      <c r="B28" s="10">
        <f t="shared" si="1"/>
        <v>65560</v>
      </c>
      <c r="C28" s="10">
        <f t="shared" si="0"/>
        <v>5463.333333333333</v>
      </c>
      <c r="D28" s="10">
        <f>$C$28*$M$28</f>
        <v>285.18599999999981</v>
      </c>
      <c r="E28" s="10">
        <f>$C$25*$M$25</f>
        <v>228.50749999999988</v>
      </c>
      <c r="F28" s="10">
        <f>$C$22*$M$22</f>
        <v>177.99699999999993</v>
      </c>
      <c r="G28" s="10">
        <f>$C$19*$M$19</f>
        <v>133.65449999999998</v>
      </c>
      <c r="H28" s="10">
        <f>$C$16*$M$16</f>
        <v>95.48</v>
      </c>
      <c r="I28" s="10">
        <f>$C$13*$M$13</f>
        <v>63.473500000000008</v>
      </c>
      <c r="J28" s="10">
        <v>0</v>
      </c>
      <c r="K28" s="10">
        <v>0</v>
      </c>
      <c r="L28" s="10">
        <v>0</v>
      </c>
      <c r="M28" s="11">
        <f t="shared" si="2"/>
        <v>5.2199999999999969E-2</v>
      </c>
      <c r="N28" s="7"/>
      <c r="O28" s="7"/>
      <c r="P28" s="7"/>
      <c r="Q28" s="7"/>
      <c r="R28" s="7"/>
      <c r="S28" s="7"/>
      <c r="T28" s="7"/>
    </row>
    <row r="29" spans="1:20" ht="16" thickBot="1">
      <c r="A29" s="7"/>
      <c r="B29" s="10">
        <f t="shared" si="1"/>
        <v>68130</v>
      </c>
      <c r="C29" s="10">
        <f t="shared" si="0"/>
        <v>5677.5</v>
      </c>
      <c r="D29" s="10">
        <f>$C$29*$M$29</f>
        <v>305.44949999999983</v>
      </c>
      <c r="E29" s="10">
        <f>$C$26*$M$26</f>
        <v>246.71499999999986</v>
      </c>
      <c r="F29" s="10">
        <f>$C$23*$M$23</f>
        <v>194.14849999999993</v>
      </c>
      <c r="G29" s="10">
        <f>$C$20*$M$20</f>
        <v>147.74999999999997</v>
      </c>
      <c r="H29" s="10">
        <f>$C$17*$M$17</f>
        <v>107.51949999999999</v>
      </c>
      <c r="I29" s="10">
        <f>$C$14*$M$14</f>
        <v>73.457000000000008</v>
      </c>
      <c r="J29" s="10">
        <f>$C$11*$M$11</f>
        <v>45.5625</v>
      </c>
      <c r="K29" s="10">
        <v>0</v>
      </c>
      <c r="L29" s="10">
        <v>0</v>
      </c>
      <c r="M29" s="11">
        <f t="shared" si="2"/>
        <v>5.3799999999999966E-2</v>
      </c>
      <c r="N29" s="7"/>
      <c r="O29" s="7"/>
      <c r="P29" s="7"/>
      <c r="Q29" s="7"/>
      <c r="R29" s="7"/>
      <c r="S29" s="7"/>
      <c r="T29" s="7"/>
    </row>
    <row r="30" spans="1:20" ht="16" thickBot="1">
      <c r="A30" s="7"/>
      <c r="B30" s="10">
        <f t="shared" si="1"/>
        <v>70700</v>
      </c>
      <c r="C30" s="10">
        <f t="shared" si="0"/>
        <v>5891.666666666667</v>
      </c>
      <c r="D30" s="10">
        <f>$C$30*$M$30</f>
        <v>326.39833333333314</v>
      </c>
      <c r="E30" s="10">
        <f>$C$27*$M$27</f>
        <v>265.60783333333319</v>
      </c>
      <c r="F30" s="10">
        <f>$C$24*$M$24</f>
        <v>210.98533333333324</v>
      </c>
      <c r="G30" s="10">
        <f>$C$21*$M$21</f>
        <v>162.53083333333328</v>
      </c>
      <c r="H30" s="10">
        <f>$C$18*$M$18</f>
        <v>120.24433333333332</v>
      </c>
      <c r="I30" s="10">
        <f>$C$15*$M$15</f>
        <v>84.125833333333347</v>
      </c>
      <c r="J30" s="10">
        <f>$C$12*$M$12</f>
        <v>54.175333333333342</v>
      </c>
      <c r="K30" s="10">
        <v>0</v>
      </c>
      <c r="L30" s="10">
        <v>0</v>
      </c>
      <c r="M30" s="11">
        <f t="shared" si="2"/>
        <v>5.5399999999999963E-2</v>
      </c>
      <c r="N30" s="7"/>
      <c r="O30" s="7"/>
      <c r="P30" s="7"/>
      <c r="Q30" s="7"/>
      <c r="R30" s="7"/>
      <c r="S30" s="7"/>
      <c r="T30" s="7"/>
    </row>
    <row r="31" spans="1:20" ht="16" thickBot="1">
      <c r="A31" s="7"/>
      <c r="B31" s="10">
        <f t="shared" si="1"/>
        <v>73270</v>
      </c>
      <c r="C31" s="10">
        <f t="shared" si="0"/>
        <v>6105.833333333333</v>
      </c>
      <c r="D31" s="10">
        <f>$C$31*$M$31</f>
        <v>348.03249999999974</v>
      </c>
      <c r="E31" s="10">
        <f>$C$28*$M$28</f>
        <v>285.18599999999981</v>
      </c>
      <c r="F31" s="10">
        <f>$C$25*$M$25</f>
        <v>228.50749999999988</v>
      </c>
      <c r="G31" s="10">
        <f>$C$22*$M$22</f>
        <v>177.99699999999993</v>
      </c>
      <c r="H31" s="10">
        <f>$C$19*$M$19</f>
        <v>133.65449999999998</v>
      </c>
      <c r="I31" s="10">
        <f>$C$16*$M$16</f>
        <v>95.48</v>
      </c>
      <c r="J31" s="10">
        <f>$C$13*$M$13</f>
        <v>63.473500000000008</v>
      </c>
      <c r="K31" s="10">
        <v>0</v>
      </c>
      <c r="L31" s="10">
        <v>0</v>
      </c>
      <c r="M31" s="11">
        <f t="shared" si="2"/>
        <v>5.699999999999996E-2</v>
      </c>
      <c r="N31" s="7"/>
      <c r="O31" s="7"/>
      <c r="P31" s="7"/>
      <c r="Q31" s="7"/>
      <c r="R31" s="7"/>
      <c r="S31" s="7"/>
      <c r="T31" s="7"/>
    </row>
    <row r="32" spans="1:20" ht="16" thickBot="1">
      <c r="A32" s="7"/>
      <c r="B32" s="10">
        <f t="shared" si="1"/>
        <v>75840</v>
      </c>
      <c r="C32" s="10">
        <f t="shared" si="0"/>
        <v>6320</v>
      </c>
      <c r="D32" s="10">
        <f>$C$32*$M$32</f>
        <v>370.35199999999975</v>
      </c>
      <c r="E32" s="10">
        <f>$C$29*$M$29</f>
        <v>305.44949999999983</v>
      </c>
      <c r="F32" s="10">
        <f>$C$26*$M$26</f>
        <v>246.71499999999986</v>
      </c>
      <c r="G32" s="10">
        <f>$C$23*$M$23</f>
        <v>194.14849999999993</v>
      </c>
      <c r="H32" s="10">
        <f>$C$20*$M$20</f>
        <v>147.74999999999997</v>
      </c>
      <c r="I32" s="10">
        <f>$C$17*$M$17</f>
        <v>107.51949999999999</v>
      </c>
      <c r="J32" s="10">
        <f>$C$14*$M$14</f>
        <v>73.457000000000008</v>
      </c>
      <c r="K32" s="10">
        <f>$C$11*$M$11</f>
        <v>45.5625</v>
      </c>
      <c r="L32" s="10">
        <v>0</v>
      </c>
      <c r="M32" s="11">
        <f t="shared" si="2"/>
        <v>5.8599999999999958E-2</v>
      </c>
      <c r="N32" s="7"/>
      <c r="O32" s="7"/>
      <c r="P32" s="7"/>
      <c r="Q32" s="7"/>
      <c r="R32" s="7"/>
      <c r="S32" s="7"/>
      <c r="T32" s="7"/>
    </row>
    <row r="33" spans="1:20" ht="16" thickBot="1">
      <c r="A33" s="7"/>
      <c r="B33" s="10">
        <f t="shared" si="1"/>
        <v>78410</v>
      </c>
      <c r="C33" s="10">
        <f t="shared" si="0"/>
        <v>6534.166666666667</v>
      </c>
      <c r="D33" s="10">
        <f>$C$33*$M$33</f>
        <v>393.35683333333304</v>
      </c>
      <c r="E33" s="10">
        <f>$C$30*$M$30</f>
        <v>326.39833333333314</v>
      </c>
      <c r="F33" s="10">
        <f>$C$27*$M$27</f>
        <v>265.60783333333319</v>
      </c>
      <c r="G33" s="10">
        <f>$C$24*$M$24</f>
        <v>210.98533333333324</v>
      </c>
      <c r="H33" s="10">
        <f>$C$21*$M$21</f>
        <v>162.53083333333328</v>
      </c>
      <c r="I33" s="10">
        <f>$C$18*$M$18</f>
        <v>120.24433333333332</v>
      </c>
      <c r="J33" s="10">
        <f>$C$15*$M$15</f>
        <v>84.125833333333347</v>
      </c>
      <c r="K33" s="10">
        <f>$C$12*$M$12</f>
        <v>54.175333333333342</v>
      </c>
      <c r="L33" s="10">
        <v>0</v>
      </c>
      <c r="M33" s="11">
        <f t="shared" si="2"/>
        <v>6.0199999999999955E-2</v>
      </c>
      <c r="N33" s="7"/>
      <c r="O33" s="7"/>
      <c r="P33" s="7"/>
      <c r="Q33" s="7"/>
      <c r="R33" s="7"/>
      <c r="S33" s="7"/>
      <c r="T33" s="7"/>
    </row>
    <row r="34" spans="1:20" ht="16" thickBot="1">
      <c r="A34" s="7"/>
      <c r="B34" s="10">
        <f t="shared" si="1"/>
        <v>80980</v>
      </c>
      <c r="C34" s="10">
        <f t="shared" si="0"/>
        <v>6748.333333333333</v>
      </c>
      <c r="D34" s="10">
        <f>$C$34*$M$34</f>
        <v>417.04699999999968</v>
      </c>
      <c r="E34" s="10">
        <f>$C$31*$M$31</f>
        <v>348.03249999999974</v>
      </c>
      <c r="F34" s="10">
        <f>$C$28*$M$28</f>
        <v>285.18599999999981</v>
      </c>
      <c r="G34" s="10">
        <f>$C$25*$M$25</f>
        <v>228.50749999999988</v>
      </c>
      <c r="H34" s="10">
        <f>$C$22*$M$22</f>
        <v>177.99699999999993</v>
      </c>
      <c r="I34" s="10">
        <f>$C$19*$M$19</f>
        <v>133.65449999999998</v>
      </c>
      <c r="J34" s="10">
        <f>$C$16*$M$16</f>
        <v>95.48</v>
      </c>
      <c r="K34" s="10">
        <f>$C$13*$M$13</f>
        <v>63.473500000000008</v>
      </c>
      <c r="L34" s="10">
        <v>0</v>
      </c>
      <c r="M34" s="11">
        <f t="shared" si="2"/>
        <v>6.1799999999999952E-2</v>
      </c>
      <c r="N34" s="7"/>
      <c r="O34" s="7"/>
      <c r="P34" s="7"/>
      <c r="Q34" s="7"/>
      <c r="R34" s="7"/>
      <c r="S34" s="7"/>
      <c r="T34" s="7"/>
    </row>
    <row r="35" spans="1:20" ht="16" thickBot="1">
      <c r="A35" s="7"/>
      <c r="B35" s="10">
        <f t="shared" si="1"/>
        <v>83550</v>
      </c>
      <c r="C35" s="10">
        <f t="shared" si="0"/>
        <v>6962.5</v>
      </c>
      <c r="D35" s="10">
        <f>$C$35*$M$35</f>
        <v>441.42249999999967</v>
      </c>
      <c r="E35" s="10">
        <f>$C$32*$M$32</f>
        <v>370.35199999999975</v>
      </c>
      <c r="F35" s="10">
        <f>$C$29*$M$29</f>
        <v>305.44949999999983</v>
      </c>
      <c r="G35" s="10">
        <f>$C$26*$M$26</f>
        <v>246.71499999999986</v>
      </c>
      <c r="H35" s="10">
        <f>$C$23*$M$23</f>
        <v>194.14849999999993</v>
      </c>
      <c r="I35" s="10">
        <f>$C$20*$M$20</f>
        <v>147.74999999999997</v>
      </c>
      <c r="J35" s="10">
        <f>$C$17*$M$17</f>
        <v>107.51949999999999</v>
      </c>
      <c r="K35" s="10">
        <f>$C$14*$M$14</f>
        <v>73.457000000000008</v>
      </c>
      <c r="L35" s="10">
        <f>$C$11*$M$11</f>
        <v>45.5625</v>
      </c>
      <c r="M35" s="11">
        <f t="shared" si="2"/>
        <v>6.3399999999999956E-2</v>
      </c>
      <c r="N35" s="7"/>
      <c r="O35" s="7"/>
      <c r="P35" s="7"/>
      <c r="Q35" s="7"/>
      <c r="R35" s="7"/>
      <c r="S35" s="7"/>
      <c r="T35" s="7"/>
    </row>
    <row r="36" spans="1:20" ht="16" thickBot="1">
      <c r="A36" s="7"/>
      <c r="B36" s="10">
        <f t="shared" si="1"/>
        <v>86120</v>
      </c>
      <c r="C36" s="10">
        <f t="shared" si="0"/>
        <v>7176.666666666667</v>
      </c>
      <c r="D36" s="10">
        <f>$C$36*$M$36</f>
        <v>466.48333333333306</v>
      </c>
      <c r="E36" s="10">
        <f>$C$33*$M$33</f>
        <v>393.35683333333304</v>
      </c>
      <c r="F36" s="10">
        <f>$C$30*$M$30</f>
        <v>326.39833333333314</v>
      </c>
      <c r="G36" s="10">
        <f>$C$27*$M$27</f>
        <v>265.60783333333319</v>
      </c>
      <c r="H36" s="10">
        <f>$C$24*$M$24</f>
        <v>210.98533333333324</v>
      </c>
      <c r="I36" s="10">
        <f>$C$21*$M$21</f>
        <v>162.53083333333328</v>
      </c>
      <c r="J36" s="10">
        <f>$C$18*$M$18</f>
        <v>120.24433333333332</v>
      </c>
      <c r="K36" s="10">
        <f>$C$15*$M$15</f>
        <v>84.125833333333347</v>
      </c>
      <c r="L36" s="10">
        <f>$C$12*$M$12</f>
        <v>54.175333333333342</v>
      </c>
      <c r="M36" s="11">
        <f t="shared" si="2"/>
        <v>6.4999999999999961E-2</v>
      </c>
      <c r="N36" s="7"/>
      <c r="O36" s="7"/>
      <c r="P36" s="7"/>
      <c r="Q36" s="7"/>
      <c r="R36" s="7"/>
      <c r="S36" s="7"/>
      <c r="T36" s="7"/>
    </row>
    <row r="37" spans="1:20" ht="16" thickBot="1">
      <c r="A37" s="7"/>
      <c r="B37" s="10">
        <f t="shared" si="1"/>
        <v>88690</v>
      </c>
      <c r="C37" s="10">
        <f t="shared" si="0"/>
        <v>7390.833333333333</v>
      </c>
      <c r="D37" s="10">
        <f>$C$37*$M$37</f>
        <v>492.22949999999975</v>
      </c>
      <c r="E37" s="10">
        <f>$C$34*$M$34</f>
        <v>417.04699999999968</v>
      </c>
      <c r="F37" s="10">
        <f>$C$31*$M$31</f>
        <v>348.03249999999974</v>
      </c>
      <c r="G37" s="10">
        <f>$C$28*$M$28</f>
        <v>285.18599999999981</v>
      </c>
      <c r="H37" s="10">
        <f>$C$25*$M$25</f>
        <v>228.50749999999988</v>
      </c>
      <c r="I37" s="10">
        <f>$C$22*$M$22</f>
        <v>177.99699999999993</v>
      </c>
      <c r="J37" s="10">
        <f>$C$19*$M$19</f>
        <v>133.65449999999998</v>
      </c>
      <c r="K37" s="10">
        <f>$C$16*$M$16</f>
        <v>95.48</v>
      </c>
      <c r="L37" s="10">
        <f>$C$13*$M$13</f>
        <v>63.473500000000008</v>
      </c>
      <c r="M37" s="11">
        <f t="shared" si="2"/>
        <v>6.6599999999999965E-2</v>
      </c>
      <c r="N37" s="7"/>
      <c r="O37" s="7"/>
      <c r="P37" s="7"/>
      <c r="Q37" s="7"/>
      <c r="R37" s="7"/>
      <c r="S37" s="7"/>
      <c r="T37" s="7"/>
    </row>
    <row r="38" spans="1:20" ht="16" thickBot="1">
      <c r="A38" s="7"/>
      <c r="B38" s="10">
        <f t="shared" si="1"/>
        <v>91260</v>
      </c>
      <c r="C38" s="10">
        <f t="shared" si="0"/>
        <v>7605</v>
      </c>
      <c r="D38" s="10">
        <f>$C$38*$M$38</f>
        <v>518.66099999999972</v>
      </c>
      <c r="E38" s="10">
        <f>$C$35*$M$35</f>
        <v>441.42249999999967</v>
      </c>
      <c r="F38" s="10">
        <f>$C$32*$M$32</f>
        <v>370.35199999999975</v>
      </c>
      <c r="G38" s="10">
        <f>$C$29*$M$29</f>
        <v>305.44949999999983</v>
      </c>
      <c r="H38" s="10">
        <f>$C$26*$M$26</f>
        <v>246.71499999999986</v>
      </c>
      <c r="I38" s="10">
        <f>$C$23*$M$23</f>
        <v>194.14849999999993</v>
      </c>
      <c r="J38" s="10">
        <f>$C$20*$M$20</f>
        <v>147.74999999999997</v>
      </c>
      <c r="K38" s="10">
        <f>$C$17*$M$17</f>
        <v>107.51949999999999</v>
      </c>
      <c r="L38" s="10">
        <f>$C$14*$M$14</f>
        <v>73.457000000000008</v>
      </c>
      <c r="M38" s="11">
        <f t="shared" si="2"/>
        <v>6.8199999999999969E-2</v>
      </c>
      <c r="N38" s="7"/>
      <c r="O38" s="7"/>
      <c r="P38" s="7"/>
      <c r="Q38" s="7"/>
      <c r="R38" s="7"/>
      <c r="S38" s="7"/>
      <c r="T38" s="7"/>
    </row>
    <row r="39" spans="1:20" ht="16" thickBot="1">
      <c r="A39" s="7"/>
      <c r="B39" s="10">
        <f t="shared" si="1"/>
        <v>93830</v>
      </c>
      <c r="C39" s="10">
        <f t="shared" si="0"/>
        <v>7819.166666666667</v>
      </c>
      <c r="D39" s="10">
        <f>$C$39*$M$39</f>
        <v>545.77783333333309</v>
      </c>
      <c r="E39" s="10">
        <f>$C$36*$M$36</f>
        <v>466.48333333333306</v>
      </c>
      <c r="F39" s="10">
        <f>$C$33*$M$33</f>
        <v>393.35683333333304</v>
      </c>
      <c r="G39" s="10">
        <f>$C$30*$M$30</f>
        <v>326.39833333333314</v>
      </c>
      <c r="H39" s="10">
        <f>$C$27*$M$27</f>
        <v>265.60783333333319</v>
      </c>
      <c r="I39" s="10">
        <f>$C$24*$M$24</f>
        <v>210.98533333333324</v>
      </c>
      <c r="J39" s="10">
        <f>$C$21*$M$21</f>
        <v>162.53083333333328</v>
      </c>
      <c r="K39" s="10">
        <f>$C$18*$M$18</f>
        <v>120.24433333333332</v>
      </c>
      <c r="L39" s="10">
        <f>$C$15*$M$15</f>
        <v>84.125833333333347</v>
      </c>
      <c r="M39" s="11">
        <f t="shared" si="2"/>
        <v>6.9799999999999973E-2</v>
      </c>
      <c r="N39" s="7"/>
      <c r="O39" s="7"/>
      <c r="P39" s="7"/>
      <c r="Q39" s="7"/>
      <c r="R39" s="7"/>
      <c r="S39" s="7"/>
      <c r="T39" s="7"/>
    </row>
    <row r="40" spans="1:20" ht="16" thickBot="1">
      <c r="A40" s="7"/>
      <c r="B40" s="10">
        <f t="shared" si="1"/>
        <v>96400</v>
      </c>
      <c r="C40" s="10">
        <f t="shared" si="0"/>
        <v>8033.333333333333</v>
      </c>
      <c r="D40" s="10">
        <f>$C$40*$M$40</f>
        <v>573.57999999999981</v>
      </c>
      <c r="E40" s="10">
        <f>$C$37*$M$37</f>
        <v>492.22949999999975</v>
      </c>
      <c r="F40" s="10">
        <f>$C$34*$M$34</f>
        <v>417.04699999999968</v>
      </c>
      <c r="G40" s="10">
        <f>$C$31*$M$31</f>
        <v>348.03249999999974</v>
      </c>
      <c r="H40" s="10">
        <f>$C$28*$M$28</f>
        <v>285.18599999999981</v>
      </c>
      <c r="I40" s="10">
        <f>$C$25*$M$25</f>
        <v>228.50749999999988</v>
      </c>
      <c r="J40" s="10">
        <f>$C$22*$M$22</f>
        <v>177.99699999999993</v>
      </c>
      <c r="K40" s="10">
        <f>$C$19*$M$19</f>
        <v>133.65449999999998</v>
      </c>
      <c r="L40" s="10">
        <f>$C$16*$M$16</f>
        <v>95.48</v>
      </c>
      <c r="M40" s="11">
        <f t="shared" si="2"/>
        <v>7.1399999999999977E-2</v>
      </c>
      <c r="N40" s="7"/>
      <c r="O40" s="7"/>
      <c r="P40" s="7"/>
      <c r="Q40" s="7"/>
      <c r="R40" s="7"/>
      <c r="S40" s="7"/>
      <c r="T40" s="7"/>
    </row>
    <row r="41" spans="1:20" ht="16" thickBot="1">
      <c r="A41" s="7"/>
      <c r="B41" s="10">
        <f t="shared" si="1"/>
        <v>98970</v>
      </c>
      <c r="C41" s="10">
        <f t="shared" ref="C41:C66" si="3">B41/12</f>
        <v>8247.5</v>
      </c>
      <c r="D41" s="10">
        <f>$C$41*$M$41</f>
        <v>602.06749999999988</v>
      </c>
      <c r="E41" s="10">
        <f>$C$38*$M$38</f>
        <v>518.66099999999972</v>
      </c>
      <c r="F41" s="10">
        <f>$C$35*$M$35</f>
        <v>441.42249999999967</v>
      </c>
      <c r="G41" s="10">
        <f>$C$32*$M$32</f>
        <v>370.35199999999975</v>
      </c>
      <c r="H41" s="10">
        <f>$C$29*$M$29</f>
        <v>305.44949999999983</v>
      </c>
      <c r="I41" s="10">
        <f>$C$26*$M$26</f>
        <v>246.71499999999986</v>
      </c>
      <c r="J41" s="10">
        <f>$C$23*$M$23</f>
        <v>194.14849999999993</v>
      </c>
      <c r="K41" s="10">
        <f>$C$20*$M$20</f>
        <v>147.74999999999997</v>
      </c>
      <c r="L41" s="10">
        <f>$C$17*$M$17</f>
        <v>107.51949999999999</v>
      </c>
      <c r="M41" s="11">
        <f t="shared" si="2"/>
        <v>7.2999999999999982E-2</v>
      </c>
      <c r="N41" s="7"/>
      <c r="O41" s="7"/>
      <c r="P41" s="7"/>
      <c r="Q41" s="7"/>
      <c r="R41" s="7"/>
      <c r="S41" s="7"/>
      <c r="T41" s="7"/>
    </row>
    <row r="42" spans="1:20" ht="16" thickBot="1">
      <c r="A42" s="7"/>
      <c r="B42" s="10">
        <f t="shared" si="1"/>
        <v>101540</v>
      </c>
      <c r="C42" s="10">
        <f t="shared" si="3"/>
        <v>8461.6666666666661</v>
      </c>
      <c r="D42" s="10">
        <f>$C$42*$M$42</f>
        <v>631.24033333333318</v>
      </c>
      <c r="E42" s="10">
        <f>$C$39*$M$39</f>
        <v>545.77783333333309</v>
      </c>
      <c r="F42" s="10">
        <f>$C$36*$M$36</f>
        <v>466.48333333333306</v>
      </c>
      <c r="G42" s="10">
        <f>$C$33*$M$33</f>
        <v>393.35683333333304</v>
      </c>
      <c r="H42" s="10">
        <f>$C$30*$M$30</f>
        <v>326.39833333333314</v>
      </c>
      <c r="I42" s="10">
        <f>$C$27*$M$27</f>
        <v>265.60783333333319</v>
      </c>
      <c r="J42" s="10">
        <f>$C$24*$M$24</f>
        <v>210.98533333333324</v>
      </c>
      <c r="K42" s="10">
        <f>$C$21*$M$21</f>
        <v>162.53083333333328</v>
      </c>
      <c r="L42" s="10">
        <f>$C$18*$M$18</f>
        <v>120.24433333333332</v>
      </c>
      <c r="M42" s="11">
        <f t="shared" si="2"/>
        <v>7.4599999999999986E-2</v>
      </c>
      <c r="N42" s="7"/>
      <c r="O42" s="7"/>
      <c r="P42" s="7"/>
      <c r="Q42" s="7"/>
      <c r="R42" s="7"/>
      <c r="S42" s="7"/>
      <c r="T42" s="7"/>
    </row>
    <row r="43" spans="1:20" ht="16" thickBot="1">
      <c r="A43" s="7"/>
      <c r="B43" s="10">
        <f t="shared" si="1"/>
        <v>104110</v>
      </c>
      <c r="C43" s="10">
        <f t="shared" si="3"/>
        <v>8675.8333333333339</v>
      </c>
      <c r="D43" s="10">
        <f>$C$43*$M$43</f>
        <v>661.09849999999994</v>
      </c>
      <c r="E43" s="10">
        <f>$C$40*$M$40</f>
        <v>573.57999999999981</v>
      </c>
      <c r="F43" s="10">
        <f>$C$37*$M$37</f>
        <v>492.22949999999975</v>
      </c>
      <c r="G43" s="10">
        <f>$C$34*$M$34</f>
        <v>417.04699999999968</v>
      </c>
      <c r="H43" s="10">
        <f>$C$31*$M$31</f>
        <v>348.03249999999974</v>
      </c>
      <c r="I43" s="10">
        <f>$C$28*$M$28</f>
        <v>285.18599999999981</v>
      </c>
      <c r="J43" s="10">
        <f>$C$25*$M$25</f>
        <v>228.50749999999988</v>
      </c>
      <c r="K43" s="10">
        <f>$C$22*$M$22</f>
        <v>177.99699999999993</v>
      </c>
      <c r="L43" s="10">
        <f>$C$19*$M$19</f>
        <v>133.65449999999998</v>
      </c>
      <c r="M43" s="11">
        <f t="shared" si="2"/>
        <v>7.619999999999999E-2</v>
      </c>
      <c r="N43" s="7"/>
      <c r="O43" s="7"/>
      <c r="P43" s="7"/>
      <c r="Q43" s="7"/>
      <c r="R43" s="7"/>
      <c r="S43" s="7"/>
      <c r="T43" s="7"/>
    </row>
    <row r="44" spans="1:20" ht="16" thickBot="1">
      <c r="A44" s="7"/>
      <c r="B44" s="10">
        <f t="shared" si="1"/>
        <v>106680</v>
      </c>
      <c r="C44" s="10">
        <f t="shared" si="3"/>
        <v>8890</v>
      </c>
      <c r="D44" s="10">
        <f>$C$44*$M$44</f>
        <v>691.64199999999994</v>
      </c>
      <c r="E44" s="10">
        <f>$C$41*$M$41</f>
        <v>602.06749999999988</v>
      </c>
      <c r="F44" s="10">
        <f>$C$38*$M$38</f>
        <v>518.66099999999972</v>
      </c>
      <c r="G44" s="10">
        <f>$C$35*$M$35</f>
        <v>441.42249999999967</v>
      </c>
      <c r="H44" s="10">
        <f>$C$32*$M$32</f>
        <v>370.35199999999975</v>
      </c>
      <c r="I44" s="10">
        <f>$C$29*$M$29</f>
        <v>305.44949999999983</v>
      </c>
      <c r="J44" s="10">
        <f>$C$26*$M$26</f>
        <v>246.71499999999986</v>
      </c>
      <c r="K44" s="10">
        <f>$C$23*$M$23</f>
        <v>194.14849999999993</v>
      </c>
      <c r="L44" s="10">
        <f>$C$20*$M$20</f>
        <v>147.74999999999997</v>
      </c>
      <c r="M44" s="11">
        <f t="shared" si="2"/>
        <v>7.7799999999999994E-2</v>
      </c>
      <c r="N44" s="7"/>
      <c r="O44" s="7"/>
      <c r="P44" s="7"/>
      <c r="Q44" s="7"/>
      <c r="R44" s="7"/>
      <c r="S44" s="7"/>
      <c r="T44" s="7"/>
    </row>
    <row r="45" spans="1:20" ht="16" thickBot="1">
      <c r="A45" s="7"/>
      <c r="B45" s="10">
        <f t="shared" si="1"/>
        <v>109250</v>
      </c>
      <c r="C45" s="10">
        <f t="shared" si="3"/>
        <v>9104.1666666666661</v>
      </c>
      <c r="D45" s="10">
        <f>$C$45*$M$45</f>
        <v>722.87083333333328</v>
      </c>
      <c r="E45" s="10">
        <f>$C$42*$M$42</f>
        <v>631.24033333333318</v>
      </c>
      <c r="F45" s="10">
        <f>$C$39*$M$39</f>
        <v>545.77783333333309</v>
      </c>
      <c r="G45" s="10">
        <f>$C$36*$M$36</f>
        <v>466.48333333333306</v>
      </c>
      <c r="H45" s="10">
        <f>$C$33*$M$33</f>
        <v>393.35683333333304</v>
      </c>
      <c r="I45" s="10">
        <f>$C$30*$M$30</f>
        <v>326.39833333333314</v>
      </c>
      <c r="J45" s="10">
        <f>$C$27*$M$27</f>
        <v>265.60783333333319</v>
      </c>
      <c r="K45" s="10">
        <f>$C$24*$M$24</f>
        <v>210.98533333333324</v>
      </c>
      <c r="L45" s="10">
        <f>$C$21*$M$21</f>
        <v>162.53083333333328</v>
      </c>
      <c r="M45" s="11">
        <f t="shared" si="2"/>
        <v>7.9399999999999998E-2</v>
      </c>
      <c r="N45" s="7"/>
      <c r="O45" s="7"/>
      <c r="P45" s="7"/>
      <c r="Q45" s="7"/>
      <c r="R45" s="7"/>
      <c r="S45" s="7"/>
      <c r="T45" s="7"/>
    </row>
    <row r="46" spans="1:20" ht="16" thickBot="1">
      <c r="A46" s="7"/>
      <c r="B46" s="10">
        <f t="shared" si="1"/>
        <v>111820</v>
      </c>
      <c r="C46" s="10">
        <f t="shared" si="3"/>
        <v>9318.3333333333339</v>
      </c>
      <c r="D46" s="10">
        <f>$C$46*$M$46</f>
        <v>754.78500000000008</v>
      </c>
      <c r="E46" s="10">
        <f>$C$43*$M$43</f>
        <v>661.09849999999994</v>
      </c>
      <c r="F46" s="10">
        <f>$C$40*$M$40</f>
        <v>573.57999999999981</v>
      </c>
      <c r="G46" s="10">
        <f>$C$37*$M$37</f>
        <v>492.22949999999975</v>
      </c>
      <c r="H46" s="10">
        <f>$C$34*$M$34</f>
        <v>417.04699999999968</v>
      </c>
      <c r="I46" s="10">
        <f>$C$31*$M$31</f>
        <v>348.03249999999974</v>
      </c>
      <c r="J46" s="10">
        <f>$C$28*$M$28</f>
        <v>285.18599999999981</v>
      </c>
      <c r="K46" s="10">
        <f>$C$25*$M$25</f>
        <v>228.50749999999988</v>
      </c>
      <c r="L46" s="10">
        <f>$C$22*$M$22</f>
        <v>177.99699999999993</v>
      </c>
      <c r="M46" s="11">
        <f t="shared" si="2"/>
        <v>8.1000000000000003E-2</v>
      </c>
      <c r="N46" s="7"/>
      <c r="O46" s="7"/>
      <c r="P46" s="7"/>
      <c r="Q46" s="7"/>
      <c r="R46" s="7"/>
      <c r="S46" s="7"/>
      <c r="T46" s="7"/>
    </row>
    <row r="47" spans="1:20" ht="16" thickBot="1">
      <c r="A47" s="7"/>
      <c r="B47" s="10">
        <f t="shared" si="1"/>
        <v>114390</v>
      </c>
      <c r="C47" s="10">
        <f t="shared" si="3"/>
        <v>9532.5</v>
      </c>
      <c r="D47" s="10">
        <f>$C$47*$M$47</f>
        <v>787.38450000000012</v>
      </c>
      <c r="E47" s="10">
        <f>$C$44*$M$44</f>
        <v>691.64199999999994</v>
      </c>
      <c r="F47" s="10">
        <f>$C$41*$M$41</f>
        <v>602.06749999999988</v>
      </c>
      <c r="G47" s="10">
        <f>$C$38*$M$38</f>
        <v>518.66099999999972</v>
      </c>
      <c r="H47" s="10">
        <f>$C$35*$M$35</f>
        <v>441.42249999999967</v>
      </c>
      <c r="I47" s="10">
        <f>$C$32*$M$32</f>
        <v>370.35199999999975</v>
      </c>
      <c r="J47" s="10">
        <f>$C$29*$M$29</f>
        <v>305.44949999999983</v>
      </c>
      <c r="K47" s="10">
        <f>$C$26*$M$26</f>
        <v>246.71499999999986</v>
      </c>
      <c r="L47" s="10">
        <f>$C$23*$M$23</f>
        <v>194.14849999999993</v>
      </c>
      <c r="M47" s="11">
        <f t="shared" si="2"/>
        <v>8.2600000000000007E-2</v>
      </c>
      <c r="N47" s="7"/>
      <c r="O47" s="7"/>
      <c r="P47" s="7"/>
      <c r="Q47" s="7"/>
      <c r="R47" s="7"/>
      <c r="S47" s="7"/>
      <c r="T47" s="7"/>
    </row>
    <row r="48" spans="1:20" ht="16" thickBot="1">
      <c r="A48" s="7"/>
      <c r="B48" s="10">
        <f t="shared" si="1"/>
        <v>116960</v>
      </c>
      <c r="C48" s="10">
        <f t="shared" si="3"/>
        <v>9746.6666666666661</v>
      </c>
      <c r="D48" s="10">
        <f>$C$48*$M$48</f>
        <v>820.66933333333338</v>
      </c>
      <c r="E48" s="10">
        <f>$C$45*$M$45</f>
        <v>722.87083333333328</v>
      </c>
      <c r="F48" s="10">
        <f>$C$42*$M$42</f>
        <v>631.24033333333318</v>
      </c>
      <c r="G48" s="10">
        <f>$C$39*$M$39</f>
        <v>545.77783333333309</v>
      </c>
      <c r="H48" s="10">
        <f>$C$36*$M$36</f>
        <v>466.48333333333306</v>
      </c>
      <c r="I48" s="10">
        <f>$C$33*$M$33</f>
        <v>393.35683333333304</v>
      </c>
      <c r="J48" s="10">
        <f>$C$30*$M$30</f>
        <v>326.39833333333314</v>
      </c>
      <c r="K48" s="10">
        <f>$C$27*$M$27</f>
        <v>265.60783333333319</v>
      </c>
      <c r="L48" s="10">
        <f>$C$24*$M$24</f>
        <v>210.98533333333324</v>
      </c>
      <c r="M48" s="11">
        <f t="shared" si="2"/>
        <v>8.4200000000000011E-2</v>
      </c>
      <c r="N48" s="7"/>
      <c r="O48" s="7"/>
      <c r="P48" s="7"/>
      <c r="Q48" s="7"/>
      <c r="R48" s="7"/>
      <c r="S48" s="7"/>
      <c r="T48" s="7"/>
    </row>
    <row r="49" spans="1:20" ht="16" thickBot="1">
      <c r="A49" s="7"/>
      <c r="B49" s="10">
        <f t="shared" si="1"/>
        <v>119530</v>
      </c>
      <c r="C49" s="10">
        <f t="shared" si="3"/>
        <v>9960.8333333333339</v>
      </c>
      <c r="D49" s="10">
        <f>$C$49*$M$49</f>
        <v>854.63950000000023</v>
      </c>
      <c r="E49" s="10">
        <f>$C$46*$M$46</f>
        <v>754.78500000000008</v>
      </c>
      <c r="F49" s="10">
        <f>$C$43*$M$43</f>
        <v>661.09849999999994</v>
      </c>
      <c r="G49" s="10">
        <f>$C$40*$M$40</f>
        <v>573.57999999999981</v>
      </c>
      <c r="H49" s="10">
        <f>$C$37*$M$37</f>
        <v>492.22949999999975</v>
      </c>
      <c r="I49" s="10">
        <f>$C$34*$M$34</f>
        <v>417.04699999999968</v>
      </c>
      <c r="J49" s="10">
        <f>$C$31*$M$31</f>
        <v>348.03249999999974</v>
      </c>
      <c r="K49" s="10">
        <f>$C$28*$M$28</f>
        <v>285.18599999999981</v>
      </c>
      <c r="L49" s="10">
        <f>$C$25*$M$25</f>
        <v>228.50749999999988</v>
      </c>
      <c r="M49" s="11">
        <f t="shared" si="2"/>
        <v>8.5800000000000015E-2</v>
      </c>
      <c r="N49" s="7"/>
      <c r="O49" s="7"/>
      <c r="P49" s="7"/>
      <c r="Q49" s="7"/>
      <c r="R49" s="7"/>
      <c r="S49" s="7"/>
      <c r="T49" s="7"/>
    </row>
    <row r="50" spans="1:20" ht="16" thickBot="1">
      <c r="A50" s="7"/>
      <c r="B50" s="10">
        <f t="shared" si="1"/>
        <v>122100</v>
      </c>
      <c r="C50" s="10">
        <f t="shared" si="3"/>
        <v>10175</v>
      </c>
      <c r="D50" s="10">
        <f>$C$50*$M$50</f>
        <v>889.29500000000019</v>
      </c>
      <c r="E50" s="10">
        <f>$C$47*$M$47</f>
        <v>787.38450000000012</v>
      </c>
      <c r="F50" s="10">
        <f>$C$44*$M$44</f>
        <v>691.64199999999994</v>
      </c>
      <c r="G50" s="10">
        <f>$C$41*$M$41</f>
        <v>602.06749999999988</v>
      </c>
      <c r="H50" s="10">
        <f>$C$38*$M$38</f>
        <v>518.66099999999972</v>
      </c>
      <c r="I50" s="10">
        <f>$C$35*$M$35</f>
        <v>441.42249999999967</v>
      </c>
      <c r="J50" s="10">
        <f>$C$32*$M$32</f>
        <v>370.35199999999975</v>
      </c>
      <c r="K50" s="10">
        <f>$C$29*$M$29</f>
        <v>305.44949999999983</v>
      </c>
      <c r="L50" s="10">
        <f>$C$26*$M$26</f>
        <v>246.71499999999986</v>
      </c>
      <c r="M50" s="11">
        <f t="shared" si="2"/>
        <v>8.7400000000000019E-2</v>
      </c>
      <c r="N50" s="7"/>
      <c r="O50" s="7"/>
      <c r="P50" s="7"/>
      <c r="Q50" s="7"/>
      <c r="R50" s="7"/>
      <c r="S50" s="7"/>
      <c r="T50" s="7"/>
    </row>
    <row r="51" spans="1:20" ht="16" thickBot="1">
      <c r="A51" s="7"/>
      <c r="B51" s="10">
        <f t="shared" si="1"/>
        <v>124670</v>
      </c>
      <c r="C51" s="10">
        <f t="shared" si="3"/>
        <v>10389.166666666666</v>
      </c>
      <c r="D51" s="10">
        <f>$C$51*$M$51</f>
        <v>924.63583333333349</v>
      </c>
      <c r="E51" s="10">
        <f>$C$48*$M$48</f>
        <v>820.66933333333338</v>
      </c>
      <c r="F51" s="10">
        <f>$C$45*$M$45</f>
        <v>722.87083333333328</v>
      </c>
      <c r="G51" s="10">
        <f>$C$42*$M$42</f>
        <v>631.24033333333318</v>
      </c>
      <c r="H51" s="10">
        <f>$C$39*$M$39</f>
        <v>545.77783333333309</v>
      </c>
      <c r="I51" s="10">
        <f>$C$36*$M$36</f>
        <v>466.48333333333306</v>
      </c>
      <c r="J51" s="10">
        <f>$C$33*$M$33</f>
        <v>393.35683333333304</v>
      </c>
      <c r="K51" s="10">
        <f>$C$30*$M$30</f>
        <v>326.39833333333314</v>
      </c>
      <c r="L51" s="10">
        <f>$C$27*$M$27</f>
        <v>265.60783333333319</v>
      </c>
      <c r="M51" s="11">
        <f t="shared" si="2"/>
        <v>8.9000000000000024E-2</v>
      </c>
      <c r="N51" s="7"/>
      <c r="O51" s="7"/>
      <c r="P51" s="7"/>
      <c r="Q51" s="7"/>
      <c r="R51" s="7"/>
      <c r="S51" s="7"/>
      <c r="T51" s="7"/>
    </row>
    <row r="52" spans="1:20" ht="16" thickBot="1">
      <c r="A52" s="7"/>
      <c r="B52" s="10">
        <f t="shared" si="1"/>
        <v>127240</v>
      </c>
      <c r="C52" s="10">
        <f t="shared" si="3"/>
        <v>10603.333333333334</v>
      </c>
      <c r="D52" s="10">
        <f>$C$52*$M$52</f>
        <v>960.66200000000038</v>
      </c>
      <c r="E52" s="10">
        <f>$C$49*$M$49</f>
        <v>854.63950000000023</v>
      </c>
      <c r="F52" s="10">
        <f>$C$46*$M$46</f>
        <v>754.78500000000008</v>
      </c>
      <c r="G52" s="10">
        <f>$C$43*$M$43</f>
        <v>661.09849999999994</v>
      </c>
      <c r="H52" s="10">
        <f>$C$40*$M$40</f>
        <v>573.57999999999981</v>
      </c>
      <c r="I52" s="10">
        <f>$C$37*$M$37</f>
        <v>492.22949999999975</v>
      </c>
      <c r="J52" s="10">
        <f>$C$34*$M$34</f>
        <v>417.04699999999968</v>
      </c>
      <c r="K52" s="10">
        <f>$C$31*$M$31</f>
        <v>348.03249999999974</v>
      </c>
      <c r="L52" s="10">
        <f>$C$28*$M$28</f>
        <v>285.18599999999981</v>
      </c>
      <c r="M52" s="11">
        <f t="shared" si="2"/>
        <v>9.0600000000000028E-2</v>
      </c>
      <c r="N52" s="7"/>
      <c r="O52" s="7"/>
      <c r="P52" s="7"/>
      <c r="Q52" s="7"/>
      <c r="R52" s="7"/>
      <c r="S52" s="7"/>
      <c r="T52" s="7"/>
    </row>
    <row r="53" spans="1:20" ht="16" thickBot="1">
      <c r="A53" s="7"/>
      <c r="B53" s="10">
        <f t="shared" si="1"/>
        <v>129810</v>
      </c>
      <c r="C53" s="10">
        <f t="shared" si="3"/>
        <v>10817.5</v>
      </c>
      <c r="D53" s="10">
        <f>$C$53*$M$53</f>
        <v>997.37350000000038</v>
      </c>
      <c r="E53" s="10">
        <f>$C$50*$M$50</f>
        <v>889.29500000000019</v>
      </c>
      <c r="F53" s="10">
        <f>$C$47*$M$47</f>
        <v>787.38450000000012</v>
      </c>
      <c r="G53" s="10">
        <f>$C$44*$M$44</f>
        <v>691.64199999999994</v>
      </c>
      <c r="H53" s="10">
        <f>$C$41*$M$41</f>
        <v>602.06749999999988</v>
      </c>
      <c r="I53" s="10">
        <f>$C$38*$M$38</f>
        <v>518.66099999999972</v>
      </c>
      <c r="J53" s="10">
        <f>$C$35*$M$35</f>
        <v>441.42249999999967</v>
      </c>
      <c r="K53" s="10">
        <f>$C$32*$M$32</f>
        <v>370.35199999999975</v>
      </c>
      <c r="L53" s="10">
        <f>$C$29*$M$29</f>
        <v>305.44949999999983</v>
      </c>
      <c r="M53" s="11">
        <f t="shared" si="2"/>
        <v>9.2200000000000032E-2</v>
      </c>
      <c r="N53" s="7"/>
      <c r="O53" s="7"/>
      <c r="P53" s="7"/>
      <c r="Q53" s="7"/>
      <c r="R53" s="7"/>
      <c r="S53" s="7"/>
      <c r="T53" s="7"/>
    </row>
    <row r="54" spans="1:20" ht="16" thickBot="1">
      <c r="A54" s="7"/>
      <c r="B54" s="10">
        <f t="shared" si="1"/>
        <v>132380</v>
      </c>
      <c r="C54" s="10">
        <f t="shared" si="3"/>
        <v>11031.666666666666</v>
      </c>
      <c r="D54" s="10">
        <f>$C$54*$M$54</f>
        <v>1034.7703333333336</v>
      </c>
      <c r="E54" s="10">
        <f>$C$51*$M$51</f>
        <v>924.63583333333349</v>
      </c>
      <c r="F54" s="10">
        <f>$C$48*$M$48</f>
        <v>820.66933333333338</v>
      </c>
      <c r="G54" s="10">
        <f>$C$45*$M$45</f>
        <v>722.87083333333328</v>
      </c>
      <c r="H54" s="10">
        <f>$C$42*$M$42</f>
        <v>631.24033333333318</v>
      </c>
      <c r="I54" s="10">
        <f>$C$39*$M$39</f>
        <v>545.77783333333309</v>
      </c>
      <c r="J54" s="10">
        <f>$C$36*$M$36</f>
        <v>466.48333333333306</v>
      </c>
      <c r="K54" s="10">
        <f>$C$33*$M$33</f>
        <v>393.35683333333304</v>
      </c>
      <c r="L54" s="10">
        <f>$C$30*$M$30</f>
        <v>326.39833333333314</v>
      </c>
      <c r="M54" s="11">
        <f t="shared" si="2"/>
        <v>9.3800000000000036E-2</v>
      </c>
      <c r="N54" s="7"/>
      <c r="O54" s="7"/>
      <c r="P54" s="7"/>
      <c r="Q54" s="7"/>
      <c r="R54" s="7"/>
      <c r="S54" s="7"/>
      <c r="T54" s="7"/>
    </row>
    <row r="55" spans="1:20" ht="16" thickBot="1">
      <c r="A55" s="7"/>
      <c r="B55" s="10">
        <f t="shared" si="1"/>
        <v>134950</v>
      </c>
      <c r="C55" s="10">
        <f t="shared" si="3"/>
        <v>11245.833333333334</v>
      </c>
      <c r="D55" s="10">
        <f>$C$55*$M$55</f>
        <v>1072.8525000000004</v>
      </c>
      <c r="E55" s="10">
        <f>$C$52*$M$52</f>
        <v>960.66200000000038</v>
      </c>
      <c r="F55" s="10">
        <f>$C$49*$M$49</f>
        <v>854.63950000000023</v>
      </c>
      <c r="G55" s="10">
        <f>$C$46*$M$46</f>
        <v>754.78500000000008</v>
      </c>
      <c r="H55" s="10">
        <f>$C$43*$M$43</f>
        <v>661.09849999999994</v>
      </c>
      <c r="I55" s="10">
        <f>$C$40*$M$40</f>
        <v>573.57999999999981</v>
      </c>
      <c r="J55" s="10">
        <f>$C$37*$M$37</f>
        <v>492.22949999999975</v>
      </c>
      <c r="K55" s="10">
        <f>$C$34*$M$34</f>
        <v>417.04699999999968</v>
      </c>
      <c r="L55" s="10">
        <f>$C$31*$M$31</f>
        <v>348.03249999999974</v>
      </c>
      <c r="M55" s="11">
        <f t="shared" si="2"/>
        <v>9.540000000000004E-2</v>
      </c>
      <c r="N55" s="7"/>
      <c r="O55" s="7"/>
      <c r="P55" s="7"/>
      <c r="Q55" s="7"/>
      <c r="R55" s="7"/>
      <c r="S55" s="7"/>
      <c r="T55" s="7"/>
    </row>
    <row r="56" spans="1:20" ht="16" thickBot="1">
      <c r="A56" s="7"/>
      <c r="B56" s="10">
        <f t="shared" si="1"/>
        <v>137520</v>
      </c>
      <c r="C56" s="10">
        <f t="shared" si="3"/>
        <v>11460</v>
      </c>
      <c r="D56" s="10">
        <f>$C$56*$M$56</f>
        <v>1111.6200000000006</v>
      </c>
      <c r="E56" s="10">
        <f>$C$53*$M$53</f>
        <v>997.37350000000038</v>
      </c>
      <c r="F56" s="10">
        <f>$C$50*$M$50</f>
        <v>889.29500000000019</v>
      </c>
      <c r="G56" s="10">
        <f>$C$47*$M$47</f>
        <v>787.38450000000012</v>
      </c>
      <c r="H56" s="10">
        <f>$C$44*$M$44</f>
        <v>691.64199999999994</v>
      </c>
      <c r="I56" s="10">
        <f>$C$41*$M$41</f>
        <v>602.06749999999988</v>
      </c>
      <c r="J56" s="10">
        <f>$C$38*$M$38</f>
        <v>518.66099999999972</v>
      </c>
      <c r="K56" s="10">
        <f>$C$35*$M$35</f>
        <v>441.42249999999967</v>
      </c>
      <c r="L56" s="10">
        <f>$C$32*$M$32</f>
        <v>370.35199999999975</v>
      </c>
      <c r="M56" s="11">
        <f t="shared" si="2"/>
        <v>9.7000000000000045E-2</v>
      </c>
      <c r="N56" s="7"/>
      <c r="O56" s="7"/>
      <c r="P56" s="7"/>
      <c r="Q56" s="7"/>
      <c r="R56" s="7"/>
      <c r="S56" s="7"/>
      <c r="T56" s="7"/>
    </row>
    <row r="57" spans="1:20" ht="16" thickBot="1">
      <c r="A57" s="7"/>
      <c r="B57" s="10">
        <f t="shared" si="1"/>
        <v>140090</v>
      </c>
      <c r="C57" s="10">
        <f t="shared" si="3"/>
        <v>11674.166666666666</v>
      </c>
      <c r="D57" s="10">
        <f>$C$57*$M$57</f>
        <v>1151.0728333333338</v>
      </c>
      <c r="E57" s="10">
        <f>$C$54*$M$54</f>
        <v>1034.7703333333336</v>
      </c>
      <c r="F57" s="10">
        <f>$C$51*$M$51</f>
        <v>924.63583333333349</v>
      </c>
      <c r="G57" s="10">
        <f>$C$48*$M$48</f>
        <v>820.66933333333338</v>
      </c>
      <c r="H57" s="10">
        <f>$C$45*$M$45</f>
        <v>722.87083333333328</v>
      </c>
      <c r="I57" s="10">
        <f>$C$42*$M$42</f>
        <v>631.24033333333318</v>
      </c>
      <c r="J57" s="10">
        <f>$C$39*$M$39</f>
        <v>545.77783333333309</v>
      </c>
      <c r="K57" s="10">
        <f>$C$36*$M$36</f>
        <v>466.48333333333306</v>
      </c>
      <c r="L57" s="10">
        <f>$C$33*$M$33</f>
        <v>393.35683333333304</v>
      </c>
      <c r="M57" s="11">
        <f t="shared" si="2"/>
        <v>9.8600000000000049E-2</v>
      </c>
      <c r="N57" s="7"/>
      <c r="O57" s="7"/>
      <c r="P57" s="7"/>
      <c r="Q57" s="7"/>
      <c r="R57" s="7"/>
      <c r="S57" s="7"/>
      <c r="T57" s="7"/>
    </row>
    <row r="58" spans="1:20" ht="16" thickBot="1">
      <c r="A58" s="7"/>
      <c r="B58" s="10">
        <f t="shared" si="1"/>
        <v>142660</v>
      </c>
      <c r="C58" s="10">
        <f t="shared" si="3"/>
        <v>11888.333333333334</v>
      </c>
      <c r="D58" s="10">
        <f>$C$58*$M$58</f>
        <v>1191.2110000000007</v>
      </c>
      <c r="E58" s="10">
        <f>$C$55*$M$55</f>
        <v>1072.8525000000004</v>
      </c>
      <c r="F58" s="10">
        <f>$C$52*$M$52</f>
        <v>960.66200000000038</v>
      </c>
      <c r="G58" s="10">
        <f>$C$49*$M$49</f>
        <v>854.63950000000023</v>
      </c>
      <c r="H58" s="10">
        <f>$C$46*$M$46</f>
        <v>754.78500000000008</v>
      </c>
      <c r="I58" s="10">
        <f>$C$43*$M$43</f>
        <v>661.09849999999994</v>
      </c>
      <c r="J58" s="10">
        <f>$C$40*$M$40</f>
        <v>573.57999999999981</v>
      </c>
      <c r="K58" s="10">
        <f>$C$37*$M$37</f>
        <v>492.22949999999975</v>
      </c>
      <c r="L58" s="10">
        <f>$C$34*$M$34</f>
        <v>417.04699999999968</v>
      </c>
      <c r="M58" s="11">
        <f t="shared" si="2"/>
        <v>0.10020000000000005</v>
      </c>
      <c r="N58" s="7"/>
      <c r="O58" s="7"/>
      <c r="P58" s="7"/>
      <c r="Q58" s="7"/>
      <c r="R58" s="7"/>
      <c r="S58" s="7"/>
      <c r="T58" s="7"/>
    </row>
    <row r="59" spans="1:20" ht="16" thickBot="1">
      <c r="A59" s="7"/>
      <c r="B59" s="10">
        <f t="shared" si="1"/>
        <v>145230</v>
      </c>
      <c r="C59" s="10">
        <f t="shared" si="3"/>
        <v>12102.5</v>
      </c>
      <c r="D59" s="10">
        <f>$C$59*$M$59</f>
        <v>1232.0345000000007</v>
      </c>
      <c r="E59" s="10">
        <f>$C$56*$M$56</f>
        <v>1111.6200000000006</v>
      </c>
      <c r="F59" s="10">
        <f>$C$53*$M$53</f>
        <v>997.37350000000038</v>
      </c>
      <c r="G59" s="10">
        <f>$C$50*$M$50</f>
        <v>889.29500000000019</v>
      </c>
      <c r="H59" s="10">
        <f>$C$47*$M$47</f>
        <v>787.38450000000012</v>
      </c>
      <c r="I59" s="10">
        <f>$C$44*$M$44</f>
        <v>691.64199999999994</v>
      </c>
      <c r="J59" s="10">
        <f>$C$41*$M$41</f>
        <v>602.06749999999988</v>
      </c>
      <c r="K59" s="10">
        <f>$C$38*$M$38</f>
        <v>518.66099999999972</v>
      </c>
      <c r="L59" s="10">
        <f>$C$35*$M$35</f>
        <v>441.42249999999967</v>
      </c>
      <c r="M59" s="11">
        <f t="shared" si="2"/>
        <v>0.10180000000000006</v>
      </c>
      <c r="N59" s="7"/>
      <c r="O59" s="7"/>
      <c r="P59" s="7"/>
      <c r="Q59" s="7"/>
      <c r="R59" s="7"/>
      <c r="S59" s="7"/>
      <c r="T59" s="7"/>
    </row>
    <row r="60" spans="1:20" ht="16" thickBot="1">
      <c r="A60" s="7"/>
      <c r="B60" s="10">
        <f t="shared" si="1"/>
        <v>147800</v>
      </c>
      <c r="C60" s="10">
        <f t="shared" si="3"/>
        <v>12316.666666666666</v>
      </c>
      <c r="D60" s="10">
        <f>$C$60*$M$60</f>
        <v>1273.543333333334</v>
      </c>
      <c r="E60" s="10">
        <f>$C$57*$M$57</f>
        <v>1151.0728333333338</v>
      </c>
      <c r="F60" s="10">
        <f>$C$54*$M$54</f>
        <v>1034.7703333333336</v>
      </c>
      <c r="G60" s="10">
        <f>$C$51*$M$51</f>
        <v>924.63583333333349</v>
      </c>
      <c r="H60" s="10">
        <f>$C$48*$M$48</f>
        <v>820.66933333333338</v>
      </c>
      <c r="I60" s="10">
        <f>$C$45*$M$45</f>
        <v>722.87083333333328</v>
      </c>
      <c r="J60" s="10">
        <f>$C$42*$M$42</f>
        <v>631.24033333333318</v>
      </c>
      <c r="K60" s="10">
        <f>$C$39*$M$39</f>
        <v>545.77783333333309</v>
      </c>
      <c r="L60" s="10">
        <f>$C$36*$M$36</f>
        <v>466.48333333333306</v>
      </c>
      <c r="M60" s="11">
        <f t="shared" si="2"/>
        <v>0.10340000000000006</v>
      </c>
      <c r="N60" s="7"/>
      <c r="O60" s="7"/>
      <c r="P60" s="7"/>
      <c r="Q60" s="7"/>
      <c r="R60" s="7"/>
      <c r="S60" s="7"/>
      <c r="T60" s="7"/>
    </row>
    <row r="61" spans="1:20" ht="16" thickBot="1">
      <c r="A61" s="7"/>
      <c r="B61" s="10">
        <f t="shared" si="1"/>
        <v>150370</v>
      </c>
      <c r="C61" s="10">
        <f t="shared" si="3"/>
        <v>12530.833333333334</v>
      </c>
      <c r="D61" s="10">
        <f>$C$61*$M$61</f>
        <v>1315.7375000000009</v>
      </c>
      <c r="E61" s="10">
        <f>$C$58*$M$58</f>
        <v>1191.2110000000007</v>
      </c>
      <c r="F61" s="10">
        <f>$C$55*$M$55</f>
        <v>1072.8525000000004</v>
      </c>
      <c r="G61" s="10">
        <f>$C$52*$M$52</f>
        <v>960.66200000000038</v>
      </c>
      <c r="H61" s="10">
        <f>$C$49*$M$49</f>
        <v>854.63950000000023</v>
      </c>
      <c r="I61" s="10">
        <f>$C$46*$M$46</f>
        <v>754.78500000000008</v>
      </c>
      <c r="J61" s="10">
        <f>$C$43*$M$43</f>
        <v>661.09849999999994</v>
      </c>
      <c r="K61" s="10">
        <f>$C$40*$M$40</f>
        <v>573.57999999999981</v>
      </c>
      <c r="L61" s="10">
        <f>$C$37*$M$37</f>
        <v>492.22949999999975</v>
      </c>
      <c r="M61" s="11">
        <f t="shared" si="2"/>
        <v>0.10500000000000007</v>
      </c>
      <c r="N61" s="7"/>
      <c r="O61" s="7"/>
      <c r="P61" s="7"/>
      <c r="Q61" s="7"/>
      <c r="R61" s="7"/>
      <c r="S61" s="7"/>
      <c r="T61" s="7"/>
    </row>
    <row r="62" spans="1:20" ht="16" thickBot="1">
      <c r="A62" s="7"/>
      <c r="B62" s="10">
        <f t="shared" si="1"/>
        <v>152940</v>
      </c>
      <c r="C62" s="10">
        <f t="shared" si="3"/>
        <v>12745</v>
      </c>
      <c r="D62" s="10">
        <f>$C$62*$M$62</f>
        <v>1358.6170000000009</v>
      </c>
      <c r="E62" s="10">
        <f>$C$59*$M$59</f>
        <v>1232.0345000000007</v>
      </c>
      <c r="F62" s="10">
        <f>$C$56*$M$56</f>
        <v>1111.6200000000006</v>
      </c>
      <c r="G62" s="10">
        <f>$C$53*$M$53</f>
        <v>997.37350000000038</v>
      </c>
      <c r="H62" s="10">
        <f>$C$50*$M$50</f>
        <v>889.29500000000019</v>
      </c>
      <c r="I62" s="10">
        <f>$C$47*$M$47</f>
        <v>787.38450000000012</v>
      </c>
      <c r="J62" s="10">
        <f>$C$44*$M$44</f>
        <v>691.64199999999994</v>
      </c>
      <c r="K62" s="10">
        <f>$C$41*$M$41</f>
        <v>602.06749999999988</v>
      </c>
      <c r="L62" s="10">
        <f>$C$38*$M$38</f>
        <v>518.66099999999972</v>
      </c>
      <c r="M62" s="11">
        <f t="shared" si="2"/>
        <v>0.10660000000000007</v>
      </c>
      <c r="N62" s="7"/>
      <c r="O62" s="7"/>
      <c r="P62" s="7"/>
      <c r="Q62" s="7"/>
      <c r="R62" s="7"/>
      <c r="S62" s="7"/>
      <c r="T62" s="7"/>
    </row>
    <row r="63" spans="1:20" ht="16" thickBot="1">
      <c r="A63" s="7"/>
      <c r="B63" s="10">
        <f t="shared" si="1"/>
        <v>155510</v>
      </c>
      <c r="C63" s="10">
        <f t="shared" si="3"/>
        <v>12959.166666666666</v>
      </c>
      <c r="D63" s="10">
        <f>$C$63*$M$63</f>
        <v>1402.1818333333342</v>
      </c>
      <c r="E63" s="10">
        <f>$C$60*$M$60</f>
        <v>1273.543333333334</v>
      </c>
      <c r="F63" s="10">
        <f>$C$57*$M$57</f>
        <v>1151.0728333333338</v>
      </c>
      <c r="G63" s="10">
        <f>$C$54*$M$54</f>
        <v>1034.7703333333336</v>
      </c>
      <c r="H63" s="10">
        <f>$C$51*$M$51</f>
        <v>924.63583333333349</v>
      </c>
      <c r="I63" s="10">
        <f>$C$48*$M$48</f>
        <v>820.66933333333338</v>
      </c>
      <c r="J63" s="10">
        <f>$C$45*$M$45</f>
        <v>722.87083333333328</v>
      </c>
      <c r="K63" s="10">
        <f>$C$42*$M$42</f>
        <v>631.24033333333318</v>
      </c>
      <c r="L63" s="10">
        <f>$C$39*$M$39</f>
        <v>545.77783333333309</v>
      </c>
      <c r="M63" s="11">
        <f t="shared" si="2"/>
        <v>0.10820000000000007</v>
      </c>
      <c r="N63" s="7"/>
      <c r="O63" s="7"/>
      <c r="P63" s="7"/>
      <c r="Q63" s="7"/>
      <c r="R63" s="7"/>
      <c r="S63" s="7"/>
      <c r="T63" s="7"/>
    </row>
    <row r="64" spans="1:20" ht="16" thickBot="1">
      <c r="A64" s="7"/>
      <c r="B64" s="10">
        <f t="shared" si="1"/>
        <v>158080</v>
      </c>
      <c r="C64" s="10">
        <f t="shared" si="3"/>
        <v>13173.333333333334</v>
      </c>
      <c r="D64" s="10">
        <f>$C$64*$M$64</f>
        <v>1446.4320000000012</v>
      </c>
      <c r="E64" s="10">
        <f>$C$61*$M$61</f>
        <v>1315.7375000000009</v>
      </c>
      <c r="F64" s="10">
        <f>$C$58*$M$58</f>
        <v>1191.2110000000007</v>
      </c>
      <c r="G64" s="10">
        <f>$C$55*$M$55</f>
        <v>1072.8525000000004</v>
      </c>
      <c r="H64" s="10">
        <f>$C$52*$M$52</f>
        <v>960.66200000000038</v>
      </c>
      <c r="I64" s="10">
        <f>$C$49*$M$49</f>
        <v>854.63950000000023</v>
      </c>
      <c r="J64" s="10">
        <f>$C$46*$M$46</f>
        <v>754.78500000000008</v>
      </c>
      <c r="K64" s="10">
        <f>$C$43*$M$43</f>
        <v>661.09849999999994</v>
      </c>
      <c r="L64" s="10">
        <f>$C$40*$M$40</f>
        <v>573.57999999999981</v>
      </c>
      <c r="M64" s="11">
        <f t="shared" si="2"/>
        <v>0.10980000000000008</v>
      </c>
      <c r="N64" s="7"/>
      <c r="O64" s="7"/>
      <c r="P64" s="7"/>
      <c r="Q64" s="7"/>
      <c r="R64" s="7"/>
      <c r="S64" s="7"/>
      <c r="T64" s="7"/>
    </row>
    <row r="65" spans="1:20" ht="16" thickBot="1">
      <c r="A65" s="7"/>
      <c r="B65" s="10">
        <f t="shared" si="1"/>
        <v>160650</v>
      </c>
      <c r="C65" s="10">
        <f t="shared" si="3"/>
        <v>13387.5</v>
      </c>
      <c r="D65" s="10">
        <f>$C$65*$M$65</f>
        <v>1491.3675000000012</v>
      </c>
      <c r="E65" s="10">
        <f>$C$62*$M$62</f>
        <v>1358.6170000000009</v>
      </c>
      <c r="F65" s="10">
        <f>$C$59*$M$59</f>
        <v>1232.0345000000007</v>
      </c>
      <c r="G65" s="10">
        <f>$C$56*$M$56</f>
        <v>1111.6200000000006</v>
      </c>
      <c r="H65" s="10">
        <f>$C$53*$M$53</f>
        <v>997.37350000000038</v>
      </c>
      <c r="I65" s="10">
        <f>$C$50*$M$50</f>
        <v>889.29500000000019</v>
      </c>
      <c r="J65" s="10">
        <f>$C$47*$M$47</f>
        <v>787.38450000000012</v>
      </c>
      <c r="K65" s="10">
        <f>$C$44*$M$44</f>
        <v>691.64199999999994</v>
      </c>
      <c r="L65" s="10">
        <f>$C$41*$M$41</f>
        <v>602.06749999999988</v>
      </c>
      <c r="M65" s="11">
        <f t="shared" si="2"/>
        <v>0.11140000000000008</v>
      </c>
      <c r="N65" s="7"/>
      <c r="O65" s="7"/>
      <c r="P65" s="7"/>
      <c r="Q65" s="7"/>
      <c r="R65" s="7"/>
      <c r="S65" s="7"/>
      <c r="T65" s="7"/>
    </row>
    <row r="66" spans="1:20" ht="16" thickBot="1">
      <c r="A66" s="7"/>
      <c r="B66" s="10">
        <f t="shared" si="1"/>
        <v>163220</v>
      </c>
      <c r="C66" s="10">
        <f t="shared" si="3"/>
        <v>13601.666666666666</v>
      </c>
      <c r="D66" s="10">
        <f>$C$66*$M$66</f>
        <v>1536.9883333333344</v>
      </c>
      <c r="E66" s="10">
        <f>$C$63*$M$63</f>
        <v>1402.1818333333342</v>
      </c>
      <c r="F66" s="10">
        <f>$C$60*$M$60</f>
        <v>1273.543333333334</v>
      </c>
      <c r="G66" s="10">
        <f>$C$57*$M$57</f>
        <v>1151.0728333333338</v>
      </c>
      <c r="H66" s="10">
        <f>$C$54*$M$54</f>
        <v>1034.7703333333336</v>
      </c>
      <c r="I66" s="10">
        <f>$C$51*$M$51</f>
        <v>924.63583333333349</v>
      </c>
      <c r="J66" s="10">
        <f>$C$48*$M$48</f>
        <v>820.66933333333338</v>
      </c>
      <c r="K66" s="10">
        <f>$C$45*$M$45</f>
        <v>722.87083333333328</v>
      </c>
      <c r="L66" s="10">
        <f>$C$42*$M$42</f>
        <v>631.24033333333318</v>
      </c>
      <c r="M66" s="11">
        <f t="shared" si="2"/>
        <v>0.11300000000000009</v>
      </c>
      <c r="N66" s="7"/>
      <c r="O66" s="7"/>
      <c r="P66" s="7"/>
      <c r="Q66" s="7"/>
      <c r="R66" s="7"/>
      <c r="S66" s="7"/>
      <c r="T66" s="7"/>
    </row>
    <row r="67" spans="1:20">
      <c r="A67" s="7"/>
      <c r="B67" s="24" t="s">
        <v>32</v>
      </c>
      <c r="C67" s="8"/>
      <c r="D67" s="8"/>
      <c r="E67" s="8"/>
      <c r="F67" s="8"/>
      <c r="G67" s="8"/>
      <c r="H67" s="8"/>
      <c r="I67" s="8"/>
      <c r="J67" s="8"/>
      <c r="K67" s="8"/>
      <c r="L67" s="8"/>
      <c r="N67" s="7"/>
      <c r="O67" s="7"/>
      <c r="P67" s="7"/>
      <c r="Q67" s="7"/>
      <c r="R67" s="7"/>
      <c r="S67" s="7"/>
      <c r="T67" s="7"/>
    </row>
    <row r="68" spans="1:20" ht="62">
      <c r="A68" s="7"/>
      <c r="B68" s="12" t="s">
        <v>15</v>
      </c>
      <c r="C68" s="14">
        <v>14580</v>
      </c>
      <c r="D68" s="7"/>
      <c r="E68" s="8"/>
      <c r="F68" s="8"/>
      <c r="G68" s="8"/>
      <c r="H68" s="8"/>
      <c r="I68" s="8"/>
      <c r="J68" s="8"/>
      <c r="K68" s="8"/>
      <c r="L68" s="8"/>
      <c r="M68" s="7"/>
      <c r="N68" s="7"/>
      <c r="O68" s="7"/>
      <c r="P68" s="7"/>
      <c r="Q68" s="7"/>
      <c r="R68" s="7"/>
      <c r="S68" s="7"/>
      <c r="T68" s="7"/>
    </row>
    <row r="69" spans="1:20" ht="46.5">
      <c r="A69" s="7"/>
      <c r="B69" s="12" t="s">
        <v>16</v>
      </c>
      <c r="C69" s="13">
        <v>5140</v>
      </c>
      <c r="D69" s="7"/>
      <c r="E69" s="8"/>
      <c r="F69" s="8"/>
      <c r="H69" s="8"/>
      <c r="I69" s="8"/>
      <c r="J69" s="8"/>
      <c r="K69" s="8"/>
      <c r="L69" s="8"/>
      <c r="M69" s="7"/>
      <c r="N69" s="7"/>
      <c r="O69" s="7"/>
      <c r="P69" s="7"/>
      <c r="Q69" s="7"/>
      <c r="R69" s="7"/>
      <c r="S69" s="7"/>
      <c r="T69" s="7"/>
    </row>
    <row r="70" spans="1:20">
      <c r="B70" s="8" t="s">
        <v>20</v>
      </c>
      <c r="C70" s="7"/>
      <c r="D70" s="7"/>
      <c r="E70" s="8"/>
      <c r="F70" s="8"/>
      <c r="G70" s="8"/>
      <c r="H70" s="8"/>
      <c r="I70" s="8"/>
      <c r="J70" s="8"/>
      <c r="K70" s="8"/>
      <c r="L70" s="8"/>
      <c r="M70" s="7"/>
      <c r="N70" s="7"/>
      <c r="O70" s="7"/>
      <c r="P70" s="7"/>
      <c r="Q70" s="7"/>
      <c r="R70" s="7"/>
      <c r="S70" s="7"/>
      <c r="T70" s="7"/>
    </row>
    <row r="71" spans="1:20">
      <c r="B71" s="8"/>
      <c r="C71" s="7"/>
      <c r="D71" s="7"/>
      <c r="E71" s="8"/>
      <c r="F71" s="8"/>
      <c r="G71" s="8"/>
      <c r="H71" s="8"/>
      <c r="I71" s="8"/>
      <c r="J71" s="8"/>
      <c r="K71" s="8"/>
      <c r="L71" s="8"/>
      <c r="M71" s="7"/>
      <c r="N71" s="7"/>
      <c r="O71" s="7"/>
      <c r="P71" s="7"/>
      <c r="Q71" s="7"/>
      <c r="R71" s="7"/>
      <c r="S71" s="7"/>
      <c r="T71" s="7"/>
    </row>
    <row r="72" spans="1:20">
      <c r="E72" s="5"/>
      <c r="F72" s="5"/>
      <c r="G72" s="5"/>
      <c r="H72" s="5"/>
      <c r="I72" s="5"/>
      <c r="J72" s="5"/>
      <c r="K72" s="5"/>
      <c r="L72" s="5"/>
    </row>
    <row r="73" spans="1:20">
      <c r="B73" t="s">
        <v>21</v>
      </c>
      <c r="E73" s="5"/>
      <c r="F73" s="5"/>
      <c r="G73" s="5"/>
      <c r="H73" s="5"/>
      <c r="I73" s="5"/>
      <c r="J73" s="5"/>
      <c r="K73" s="5"/>
      <c r="L73" s="5"/>
      <c r="M73" s="4"/>
    </row>
    <row r="74" spans="1:20">
      <c r="B74" t="s">
        <v>22</v>
      </c>
      <c r="E74" s="5"/>
      <c r="F74" s="5"/>
      <c r="G74" s="5"/>
      <c r="H74" s="5"/>
      <c r="I74" s="5"/>
      <c r="J74" s="5"/>
      <c r="K74" s="5"/>
      <c r="L74" s="5"/>
      <c r="M74" s="4"/>
    </row>
    <row r="75" spans="1:20">
      <c r="E75" s="5"/>
      <c r="F75" s="5"/>
      <c r="G75" s="5"/>
      <c r="H75" s="5"/>
      <c r="I75" s="5"/>
      <c r="J75" s="5"/>
      <c r="K75" s="5"/>
      <c r="L75" s="5"/>
      <c r="M75" s="4"/>
    </row>
    <row r="76" spans="1:20">
      <c r="B76" t="s">
        <v>17</v>
      </c>
      <c r="E76" s="5"/>
      <c r="F76" s="6"/>
      <c r="G76" s="5"/>
      <c r="H76" s="5"/>
      <c r="I76" s="5"/>
      <c r="J76" s="5"/>
      <c r="K76" s="5"/>
      <c r="L76" s="5"/>
    </row>
    <row r="77" spans="1:20">
      <c r="E77" s="5"/>
      <c r="F77" s="6"/>
      <c r="G77" s="6"/>
      <c r="H77" s="5"/>
      <c r="I77" s="5"/>
      <c r="J77" s="5"/>
      <c r="K77" s="5"/>
      <c r="L77" s="5"/>
    </row>
    <row r="78" spans="1:20">
      <c r="B78" s="1" t="s">
        <v>10</v>
      </c>
      <c r="E78" s="5"/>
      <c r="F78" s="6"/>
      <c r="G78" s="6"/>
      <c r="H78" s="5"/>
      <c r="I78" s="5"/>
      <c r="J78" s="5"/>
      <c r="K78" s="5"/>
      <c r="L78" s="5"/>
    </row>
    <row r="79" spans="1:20">
      <c r="B79" s="2" t="s">
        <v>11</v>
      </c>
      <c r="E79" s="5"/>
      <c r="F79" s="6"/>
      <c r="H79" s="3" t="s">
        <v>23</v>
      </c>
      <c r="I79" s="5"/>
      <c r="J79" s="5"/>
      <c r="K79" s="5"/>
      <c r="L79" s="5"/>
    </row>
    <row r="80" spans="1:20">
      <c r="B80" s="2" t="s">
        <v>12</v>
      </c>
      <c r="E80" s="5"/>
      <c r="H80" s="3" t="s">
        <v>24</v>
      </c>
      <c r="I80" s="5"/>
      <c r="J80" s="5"/>
      <c r="K80" s="5"/>
      <c r="L80" s="5"/>
    </row>
    <row r="81" spans="2:12">
      <c r="B81" s="2" t="s">
        <v>13</v>
      </c>
      <c r="E81" s="5"/>
      <c r="H81" s="3" t="s">
        <v>25</v>
      </c>
      <c r="I81" s="6"/>
      <c r="J81" s="5"/>
      <c r="K81" s="5"/>
      <c r="L81" s="5"/>
    </row>
    <row r="82" spans="2:12">
      <c r="E82" s="5"/>
      <c r="I82" s="6"/>
      <c r="J82" s="5"/>
      <c r="K82" s="5"/>
      <c r="L82" s="5"/>
    </row>
    <row r="83" spans="2:12">
      <c r="B83" s="2" t="s">
        <v>18</v>
      </c>
      <c r="E83" s="5"/>
      <c r="I83" s="6"/>
      <c r="J83" s="6"/>
      <c r="K83" s="5"/>
      <c r="L83" s="5"/>
    </row>
    <row r="84" spans="2:12">
      <c r="E84" s="5"/>
      <c r="I84" s="6"/>
      <c r="J84" s="6"/>
      <c r="K84" s="5"/>
      <c r="L84" s="5"/>
    </row>
    <row r="85" spans="2:12">
      <c r="E85" s="5"/>
      <c r="I85" s="6"/>
      <c r="J85" s="6"/>
      <c r="K85" s="6"/>
      <c r="L85" s="5"/>
    </row>
    <row r="86" spans="2:12">
      <c r="E86" s="5"/>
      <c r="I86" s="6"/>
      <c r="J86" s="6"/>
      <c r="K86" s="6"/>
      <c r="L86" s="5"/>
    </row>
    <row r="87" spans="2:12">
      <c r="E87" s="5"/>
    </row>
    <row r="88" spans="2:12">
      <c r="E88" s="5"/>
    </row>
    <row r="89" spans="2:12">
      <c r="E89" s="5"/>
    </row>
    <row r="90" spans="2:12">
      <c r="E90" s="5"/>
    </row>
    <row r="91" spans="2:12">
      <c r="E91" s="5"/>
    </row>
    <row r="92" spans="2:12">
      <c r="E92" s="5"/>
    </row>
    <row r="93" spans="2:12">
      <c r="E93" s="5"/>
    </row>
    <row r="94" spans="2:12">
      <c r="E94" s="5"/>
    </row>
    <row r="95" spans="2:12">
      <c r="E95" s="5"/>
    </row>
    <row r="96" spans="2:12">
      <c r="E96" s="5"/>
    </row>
    <row r="97" spans="5:5">
      <c r="E97" s="5"/>
    </row>
    <row r="98" spans="5:5">
      <c r="E98" s="5"/>
    </row>
    <row r="99" spans="5:5">
      <c r="E99" s="5"/>
    </row>
    <row r="100" spans="5:5">
      <c r="E100" s="5"/>
    </row>
    <row r="101" spans="5:5">
      <c r="E101" s="5"/>
    </row>
    <row r="102" spans="5:5">
      <c r="E102" s="5"/>
    </row>
    <row r="103" spans="5:5">
      <c r="E103" s="5"/>
    </row>
    <row r="104" spans="5:5">
      <c r="E104" s="5"/>
    </row>
    <row r="105" spans="5:5">
      <c r="E105" s="5"/>
    </row>
    <row r="106" spans="5:5">
      <c r="E106" s="5"/>
    </row>
    <row r="107" spans="5:5">
      <c r="E107" s="5"/>
    </row>
    <row r="108" spans="5:5">
      <c r="E108" s="5"/>
    </row>
    <row r="109" spans="5:5">
      <c r="E109" s="5"/>
    </row>
    <row r="110" spans="5:5">
      <c r="E110" s="5"/>
    </row>
    <row r="111" spans="5:5">
      <c r="E111" s="5"/>
    </row>
    <row r="112" spans="5:5">
      <c r="E112" s="5"/>
    </row>
    <row r="113" spans="5:5">
      <c r="E113" s="5"/>
    </row>
    <row r="114" spans="5:5">
      <c r="E114" s="5"/>
    </row>
    <row r="115" spans="5:5">
      <c r="E115" s="5"/>
    </row>
    <row r="116" spans="5:5">
      <c r="E116" s="5"/>
    </row>
    <row r="117" spans="5:5">
      <c r="E117" s="5"/>
    </row>
    <row r="118" spans="5:5">
      <c r="E118" s="5"/>
    </row>
    <row r="119" spans="5:5">
      <c r="E119" s="5"/>
    </row>
    <row r="120" spans="5:5">
      <c r="E120" s="5"/>
    </row>
  </sheetData>
  <sheetProtection selectLockedCells="1" selectUnlockedCells="1"/>
  <mergeCells count="16">
    <mergeCell ref="B2:M2"/>
    <mergeCell ref="B1:M1"/>
    <mergeCell ref="B3:M3"/>
    <mergeCell ref="B6:M6"/>
    <mergeCell ref="B7:B9"/>
    <mergeCell ref="C7:C9"/>
    <mergeCell ref="M7:M9"/>
    <mergeCell ref="D7:D9"/>
    <mergeCell ref="E7:E9"/>
    <mergeCell ref="L7:L9"/>
    <mergeCell ref="F7:F9"/>
    <mergeCell ref="G7:G9"/>
    <mergeCell ref="H7:H9"/>
    <mergeCell ref="I7:I9"/>
    <mergeCell ref="J7:J9"/>
    <mergeCell ref="K7:K9"/>
  </mergeCells>
  <phoneticPr fontId="0" type="noConversion"/>
  <printOptions horizontalCentered="1" verticalCentered="1"/>
  <pageMargins left="0.5" right="0.5" top="0.5" bottom="0.5" header="0.5" footer="0.5"/>
  <pageSetup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TDMHMR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Renehp5898</dc:creator>
  <cp:lastModifiedBy>Powell,Corliss S (HHSC)</cp:lastModifiedBy>
  <cp:lastPrinted>2020-02-11T17:51:25Z</cp:lastPrinted>
  <dcterms:created xsi:type="dcterms:W3CDTF">1998-04-24T19:58:08Z</dcterms:created>
  <dcterms:modified xsi:type="dcterms:W3CDTF">2023-03-10T15:20:44Z</dcterms:modified>
</cp:coreProperties>
</file>