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h00r1004vfsrv01\MyDocs3$\jlauffer01\Files for Tickets\"/>
    </mc:Choice>
  </mc:AlternateContent>
  <xr:revisionPtr revIDLastSave="0" documentId="10_ncr:100000_{8C48D6F0-4471-424C-9513-E89790C3C177}" xr6:coauthVersionLast="31" xr6:coauthVersionMax="31" xr10:uidLastSave="{00000000-0000-0000-0000-000000000000}"/>
  <bookViews>
    <workbookView xWindow="28680" yWindow="-120" windowWidth="29040" windowHeight="15840" tabRatio="844" activeTab="1" xr2:uid="{00000000-000D-0000-FFFF-FFFF00000000}"/>
  </bookViews>
  <sheets>
    <sheet name="Table of Contents" sheetId="177" r:id="rId1"/>
    <sheet name="MH Measure Summary" sheetId="79" r:id="rId2"/>
    <sheet name="HiddenCenter" sheetId="174" state="hidden" r:id="rId3"/>
    <sheet name="MH Measure by Center" sheetId="2" r:id="rId4"/>
    <sheet name="B.Service Target Adult" sheetId="3" state="hidden" r:id="rId5"/>
    <sheet name="B.Service Target Adult %" sheetId="107" state="hidden" r:id="rId6"/>
    <sheet name="C.CounselingTarget" sheetId="124" state="hidden" r:id="rId7"/>
    <sheet name="C.Counseling Target %" sheetId="125" state="hidden" r:id="rId8"/>
    <sheet name="D.ACTTarget" sheetId="126" state="hidden" r:id="rId9"/>
    <sheet name="D.ACT Target %" sheetId="127" state="hidden" r:id="rId10"/>
    <sheet name="E.Service Target Child" sheetId="148" state="hidden" r:id="rId11"/>
    <sheet name="E.Service Target Child %" sheetId="149" state="hidden" r:id="rId12"/>
    <sheet name="F.Fam Par Sup Targ Loc234YC" sheetId="164" state="hidden" r:id="rId13"/>
    <sheet name="G.Community Tenure" sheetId="142" state="hidden" r:id="rId14"/>
    <sheet name="F.Fam Par Sup Trgt LOC=2&amp;3&amp;4&amp;YC" sheetId="165" state="hidden" r:id="rId15"/>
    <sheet name="G.Community Tenure %" sheetId="143" state="hidden" r:id="rId16"/>
    <sheet name="H.Adult Improvement" sheetId="144" state="hidden" r:id="rId17"/>
    <sheet name="H.Adult Improvement %" sheetId="145" state="hidden" r:id="rId18"/>
    <sheet name="I.AMH Monthly Service Provision" sheetId="146" state="hidden" r:id="rId19"/>
    <sheet name="I.Adult Monthly Serv Provision%" sheetId="147" state="hidden" r:id="rId20"/>
    <sheet name="J.Employment Improvement" sheetId="138" state="hidden" r:id="rId21"/>
    <sheet name="J.Employment Improvement %" sheetId="139" state="hidden" r:id="rId22"/>
    <sheet name="K.Residential Stability" sheetId="9" state="hidden" r:id="rId23"/>
    <sheet name="K.Residential Stability %" sheetId="117" state="hidden" r:id="rId24"/>
    <sheet name="L.EducationalorVolunteeringStre" sheetId="114" state="hidden" r:id="rId25"/>
    <sheet name="L.Education_Volunteer_Strength%" sheetId="113" state="hidden" r:id="rId26"/>
    <sheet name="P.AdultLifeDomainFunctioning" sheetId="112" state="hidden" r:id="rId27"/>
    <sheet name="M.Hospitalization" sheetId="128" state="hidden" r:id="rId28"/>
    <sheet name="M.Hospitalization %" sheetId="129" state="hidden" r:id="rId29"/>
    <sheet name="N.Effective Crisis Response" sheetId="132" state="hidden" r:id="rId30"/>
    <sheet name="N.Effective Crisis Response %" sheetId="133" state="hidden" r:id="rId31"/>
    <sheet name="O.Frequent Admissions" sheetId="134" state="hidden" r:id="rId32"/>
    <sheet name="O.Frequent Admissions %" sheetId="135" state="hidden" r:id="rId33"/>
    <sheet name="P.Access to Crisis Res Serv" sheetId="136" state="hidden" r:id="rId34"/>
    <sheet name="P.Access to Crisis Res Serv %" sheetId="137" state="hidden" r:id="rId35"/>
    <sheet name="Q.Jail Diversion" sheetId="130" state="hidden" r:id="rId36"/>
    <sheet name="Q.Jail Diversion %" sheetId="131" state="hidden" r:id="rId37"/>
    <sheet name="R.Juve Justice Avoidance" sheetId="166" state="hidden" r:id="rId38"/>
    <sheet name="R.Juvenile Justice Avoidance%" sheetId="167" state="hidden" r:id="rId39"/>
    <sheet name="S.Improvement Measure Child" sheetId="170" state="hidden" r:id="rId40"/>
    <sheet name="S.Improvement Measure Child%" sheetId="171" state="hidden" r:id="rId41"/>
    <sheet name="T.ChildMonthlyService Provision" sheetId="172" state="hidden" r:id="rId42"/>
    <sheet name="T.ChldYouthMnthlySerProvision%" sheetId="173" state="hidden" r:id="rId43"/>
    <sheet name="U.School" sheetId="156" state="hidden" r:id="rId44"/>
    <sheet name="U.Child and Youth School %" sheetId="157" state="hidden" r:id="rId45"/>
    <sheet name="V.Family and Living Situation%" sheetId="159" state="hidden" r:id="rId46"/>
    <sheet name="V.Family and Living Situation" sheetId="158" state="hidden" r:id="rId47"/>
    <sheet name="AE.Community Support Plan" sheetId="57" state="hidden" r:id="rId48"/>
    <sheet name="W.Follow-Up Within 7D Fc2Fc" sheetId="61" state="hidden" r:id="rId49"/>
    <sheet name="W.Follow-Up Within 7D Face-t" sheetId="62" state="hidden" r:id="rId50"/>
    <sheet name="X.Longterm Svs &amp; Supports" sheetId="176" state="hidden" r:id="rId51"/>
    <sheet name="X.Long-Term Svs &amp; Supports %" sheetId="175" state="hidden" r:id="rId52"/>
    <sheet name="Y.Community Linkage" sheetId="67" state="hidden" r:id="rId53"/>
    <sheet name="Y.Community Linkage %" sheetId="68" state="hidden" r:id="rId54"/>
    <sheet name="Z.Crisis Follow-Up Within 30" sheetId="69" r:id="rId55"/>
    <sheet name="Z.Crisis FollowUp Within 30D%" sheetId="70" state="hidden" r:id="rId56"/>
    <sheet name="Calculation" sheetId="80" r:id="rId57"/>
    <sheet name="Glossary" sheetId="178" r:id="rId58"/>
  </sheets>
  <definedNames>
    <definedName name="_xlnm._FilterDatabase" localSheetId="47" hidden="1">'AE.Community Support Plan'!$A$1:$D$34</definedName>
    <definedName name="_xlnm._FilterDatabase" localSheetId="4" hidden="1">'B.Service Target Adult'!$A$1:$D$40</definedName>
    <definedName name="_xlnm._FilterDatabase" localSheetId="6" hidden="1">'C.CounselingTarget'!$A$1:$D$1</definedName>
    <definedName name="_xlnm._FilterDatabase" localSheetId="8" hidden="1">D.ACTTarget!$A$1:$D$1</definedName>
    <definedName name="_xlnm._FilterDatabase" localSheetId="10" hidden="1">'E.Service Target Child'!$A$1:$D$34</definedName>
    <definedName name="_xlnm._FilterDatabase" localSheetId="12" hidden="1">'F.Fam Par Sup Targ Loc234YC'!$A$1:$D$1</definedName>
    <definedName name="_xlnm._FilterDatabase" localSheetId="13" hidden="1">'G.Community Tenure'!$A$1:$D$1</definedName>
    <definedName name="_xlnm._FilterDatabase" localSheetId="16" hidden="1">'H.Adult Improvement'!$A$1:$D$34</definedName>
    <definedName name="_xlnm._FilterDatabase" localSheetId="18" hidden="1">'I.AMH Monthly Service Provision'!$A$1:$D$34</definedName>
    <definedName name="_xlnm._FilterDatabase" localSheetId="20" hidden="1">'J.Employment Improvement'!$A$1:$D$1</definedName>
    <definedName name="_xlnm._FilterDatabase" localSheetId="22" hidden="1">'K.Residential Stability'!$A$1:$E$36</definedName>
    <definedName name="_xlnm._FilterDatabase" localSheetId="24" hidden="1">L.EducationalorVolunteeringStre!$A$2:$D$38</definedName>
    <definedName name="_xlnm._FilterDatabase" localSheetId="27" hidden="1">M.Hospitalization!$A$1:$D$1</definedName>
    <definedName name="_xlnm._FilterDatabase" localSheetId="3" hidden="1">'MH Measure by Center'!#REF!</definedName>
    <definedName name="_xlnm._FilterDatabase" localSheetId="1" hidden="1">'MH Measure Summary'!$A$2:$BT$41</definedName>
    <definedName name="_xlnm._FilterDatabase" localSheetId="29" hidden="1">'N.Effective Crisis Response'!$A$1:$D$35</definedName>
    <definedName name="_xlnm._FilterDatabase" localSheetId="31" hidden="1">'O.Frequent Admissions'!$A$1:$D$35</definedName>
    <definedName name="_xlnm._FilterDatabase" localSheetId="33" hidden="1">'P.Access to Crisis Res Serv'!$A$1:$D$34</definedName>
    <definedName name="_xlnm._FilterDatabase" localSheetId="26" hidden="1">P.AdultLifeDomainFunctioning!$A$1:$D$36</definedName>
    <definedName name="_xlnm._FilterDatabase" localSheetId="35" hidden="1">'Q.Jail Diversion'!$A$1:$D$36</definedName>
    <definedName name="_xlnm._FilterDatabase" localSheetId="37" hidden="1">'R.Juve Justice Avoidance'!$A$1:$D$1</definedName>
    <definedName name="_xlnm._FilterDatabase" localSheetId="39" hidden="1">'S.Improvement Measure Child'!$A$1:$D$34</definedName>
    <definedName name="_xlnm._FilterDatabase" localSheetId="41" hidden="1">'T.ChildMonthlyService Provision'!$A$1:$D$40</definedName>
    <definedName name="_xlnm._FilterDatabase" localSheetId="43" hidden="1">U.School!$A$1:$D$37</definedName>
    <definedName name="_xlnm._FilterDatabase" localSheetId="46" hidden="1">'V.Family and Living Situation'!$A$1:$D$37</definedName>
    <definedName name="_xlnm._FilterDatabase" localSheetId="48" hidden="1">'W.Follow-Up Within 7D Fc2Fc'!$A$1:$D$40</definedName>
    <definedName name="_xlnm._FilterDatabase" localSheetId="50" hidden="1">'X.Longterm Svs &amp; Supports'!$A$1:$D$35</definedName>
    <definedName name="_xlnm._FilterDatabase" localSheetId="52" hidden="1">'Y.Community Linkage'!$A$1:$D$36</definedName>
    <definedName name="_xlnm._FilterDatabase" localSheetId="54" hidden="1">'Z.Crisis Follow-Up Within 30'!$A$1:$D$40</definedName>
    <definedName name="ACT">'MH Measure by Center'!$B$33,'MH Measure by Center'!$B$61,'MH Measure by Center'!$B$89,'MH Measure by Center'!$B$117,'MH Measure by Center'!$B$145,'MH Measure by Center'!$B$173,'MH Measure by Center'!$B$201,'MH Measure by Center'!$B$229,'MH Measure by Center'!$B$257,'MH Measure by Center'!$B$285,'MH Measure by Center'!$B$313,'MH Measure by Center'!$B$341,'MH Measure by Center'!$B$369,'MH Measure by Center'!$B$397,'MH Measure by Center'!$B$425,'MH Measure by Center'!$B$453,'MH Measure by Center'!$B$481,'MH Measure by Center'!$B$509,'MH Measure by Center'!$B$537,'MH Measure by Center'!$B$565,'MH Measure by Center'!$B$593,'MH Measure by Center'!$B$621,'MH Measure by Center'!$B$649,'MH Measure by Center'!$B$677,'MH Measure by Center'!$B$705,'MH Measure by Center'!$B$733,'MH Measure by Center'!$B$761,'MH Measure by Center'!$B$789,'MH Measure by Center'!$B$817,'MH Measure by Center'!$B$845,'MH Measure by Center'!$B$873,'MH Measure by Center'!$B$901,'MH Measure by Center'!$B$929,'MH Measure by Center'!$B$957,'MH Measure by Center'!$B$985,'MH Measure by Center'!$B$1013</definedName>
    <definedName name="ACTTar">'MH Measure by Center'!$B$6,'MH Measure by Center'!$B$34,'MH Measure by Center'!$B$62,'MH Measure by Center'!$B$90,'MH Measure by Center'!$B$118,'MH Measure by Center'!$B$146,'MH Measure by Center'!$B$174,'MH Measure by Center'!$B$202,'MH Measure by Center'!$B$230,'MH Measure by Center'!$B$258,'MH Measure by Center'!$B$286,'MH Measure by Center'!$B$314,'MH Measure by Center'!$B$342,'MH Measure by Center'!$B$370,'MH Measure by Center'!$B$398,'MH Measure by Center'!$B$426,'MH Measure by Center'!$B$454,'MH Measure by Center'!$B$482,'MH Measure by Center'!$B$510,'MH Measure by Center'!$B$538,'MH Measure by Center'!$B$566,'MH Measure by Center'!$B$594,'MH Measure by Center'!$B$622,'MH Measure by Center'!$B$650,'MH Measure by Center'!$B$678,'MH Measure by Center'!$B$706,'MH Measure by Center'!$B$734,'MH Measure by Center'!$B$762,'MH Measure by Center'!$B$790,'MH Measure by Center'!$B$818,'MH Measure by Center'!$B$846,'MH Measure by Center'!$B$874,'MH Measure by Center'!$B$902,'MH Measure by Center'!$B$930,'MH Measure by Center'!$B$958,'MH Measure by Center'!$B$986</definedName>
    <definedName name="_xlnm.Print_Area" localSheetId="1">'MH Measure Summary'!$A$2:$Q$41</definedName>
    <definedName name="_xlnm.Print_Titles" localSheetId="1">'MH Measure Summary'!$2:$2</definedName>
    <definedName name="SerTarget">'MH Measure by Center'!$B$4,'MH Measure by Center'!$B$32,'MH Measure by Center'!$B$60,'MH Measure by Center'!$B$88,'MH Measure by Center'!$B$116,'MH Measure by Center'!$B$144,'MH Measure by Center'!$B$172,'MH Measure by Center'!$B$200,'MH Measure by Center'!$B$228,'MH Measure by Center'!$B$256,'MH Measure by Center'!$B$284,'MH Measure by Center'!$B$312,'MH Measure by Center'!$B$340,'MH Measure by Center'!$B$368,'MH Measure by Center'!$B$396,'MH Measure by Center'!$B$424,'MH Measure by Center'!$B$452,'MH Measure by Center'!$B$480,'MH Measure by Center'!$B$508,'MH Measure by Center'!$B$536,'MH Measure by Center'!$B$564,'MH Measure by Center'!$B$592,'MH Measure by Center'!$B$620,'MH Measure by Center'!$B$648,'MH Measure by Center'!$B$676,'MH Measure by Center'!$B$704,'MH Measure by Center'!$B$732,'MH Measure by Center'!$B$760,'MH Measure by Center'!$B$788,'MH Measure by Center'!$B$816,'MH Measure by Center'!$B$844,'MH Measure by Center'!$B$872,'MH Measure by Center'!$B$900,'MH Measure by Center'!$B$928,'MH Measure by Center'!$B$956,'MH Measure by Center'!$B$984</definedName>
  </definedNames>
  <calcPr calcId="179017"/>
</workbook>
</file>

<file path=xl/calcChain.xml><?xml version="1.0" encoding="utf-8"?>
<calcChain xmlns="http://schemas.openxmlformats.org/spreadsheetml/2006/main">
  <c r="B158" i="2" l="1"/>
  <c r="B157" i="2"/>
  <c r="P40" i="79" l="1"/>
  <c r="B1054" i="2"/>
  <c r="X38" i="79"/>
  <c r="B1006" i="2"/>
  <c r="C9" i="79"/>
  <c r="P8" i="79"/>
  <c r="X13" i="79"/>
  <c r="X3" i="79"/>
  <c r="X16" i="79"/>
  <c r="X26" i="79"/>
  <c r="W38" i="79"/>
  <c r="W3" i="79"/>
  <c r="Y19" i="79"/>
  <c r="M3" i="79"/>
  <c r="N34" i="79"/>
  <c r="O28" i="79"/>
  <c r="E7" i="79"/>
  <c r="Z7" i="79"/>
  <c r="B140" i="2"/>
  <c r="Z8" i="79"/>
  <c r="Z10" i="79"/>
  <c r="Z11" i="79"/>
  <c r="Z12" i="79"/>
  <c r="B280" i="2"/>
  <c r="Z14" i="79"/>
  <c r="Z15" i="79"/>
  <c r="Z16" i="79"/>
  <c r="B392" i="2"/>
  <c r="Z18" i="79"/>
  <c r="Z19" i="79"/>
  <c r="Z20" i="79"/>
  <c r="Z21" i="79"/>
  <c r="Z22" i="79"/>
  <c r="Z23" i="79"/>
  <c r="Z24" i="79"/>
  <c r="Z25" i="79"/>
  <c r="B644" i="2"/>
  <c r="Z26" i="79"/>
  <c r="Z27" i="79"/>
  <c r="Z28" i="79"/>
  <c r="Z29" i="79"/>
  <c r="B756" i="2"/>
  <c r="Z30" i="79"/>
  <c r="Z31" i="79"/>
  <c r="Z32" i="79"/>
  <c r="B840" i="2"/>
  <c r="Z33" i="79"/>
  <c r="B868" i="2"/>
  <c r="Z35" i="79"/>
  <c r="Z36" i="79"/>
  <c r="Z37" i="79"/>
  <c r="Z38" i="79"/>
  <c r="Z39" i="79"/>
  <c r="X40" i="79"/>
  <c r="X9" i="79"/>
  <c r="B194" i="2"/>
  <c r="T4" i="79"/>
  <c r="B50" i="2"/>
  <c r="T5" i="79"/>
  <c r="T6" i="79"/>
  <c r="B106" i="2"/>
  <c r="T7" i="79"/>
  <c r="T8" i="79"/>
  <c r="B162" i="2"/>
  <c r="T10" i="79"/>
  <c r="T11" i="79"/>
  <c r="T12" i="79"/>
  <c r="T13" i="79"/>
  <c r="T14" i="79"/>
  <c r="B330" i="2"/>
  <c r="T15" i="79"/>
  <c r="T16" i="79"/>
  <c r="B386" i="2"/>
  <c r="T17" i="79"/>
  <c r="T18" i="79"/>
  <c r="B442" i="2"/>
  <c r="T19" i="79"/>
  <c r="T20" i="79"/>
  <c r="T21" i="79"/>
  <c r="T22" i="79"/>
  <c r="T23" i="79"/>
  <c r="T24" i="79"/>
  <c r="T25" i="79"/>
  <c r="B638" i="2"/>
  <c r="T26" i="79"/>
  <c r="T27" i="79"/>
  <c r="T28" i="79"/>
  <c r="B722" i="2"/>
  <c r="T29" i="79"/>
  <c r="T30" i="79"/>
  <c r="T31" i="79"/>
  <c r="B806" i="2"/>
  <c r="T32" i="79"/>
  <c r="B834" i="2"/>
  <c r="T33" i="79"/>
  <c r="T34" i="79"/>
  <c r="T35" i="79"/>
  <c r="B918" i="2"/>
  <c r="T36" i="79"/>
  <c r="T37" i="79"/>
  <c r="B974" i="2"/>
  <c r="T38" i="79"/>
  <c r="T39" i="79"/>
  <c r="B1030" i="2"/>
  <c r="T40" i="79"/>
  <c r="T41" i="79"/>
  <c r="T3" i="79"/>
  <c r="O36" i="79"/>
  <c r="O17" i="79"/>
  <c r="O4" i="79"/>
  <c r="J4" i="79"/>
  <c r="B40" i="2"/>
  <c r="J5" i="79"/>
  <c r="J6" i="79"/>
  <c r="B96" i="2"/>
  <c r="J7" i="79"/>
  <c r="B124" i="2"/>
  <c r="J8" i="79"/>
  <c r="B152" i="2"/>
  <c r="J10" i="79"/>
  <c r="J11" i="79"/>
  <c r="B236" i="2"/>
  <c r="J12" i="79"/>
  <c r="J13" i="79"/>
  <c r="J14" i="79"/>
  <c r="B320" i="2"/>
  <c r="J15" i="79"/>
  <c r="B348" i="2"/>
  <c r="J16" i="79"/>
  <c r="J17" i="79"/>
  <c r="J18" i="79"/>
  <c r="J19" i="79"/>
  <c r="J20" i="79"/>
  <c r="B488" i="2"/>
  <c r="J21" i="79"/>
  <c r="J22" i="79"/>
  <c r="J23" i="79"/>
  <c r="J24" i="79"/>
  <c r="J25" i="79"/>
  <c r="J26" i="79"/>
  <c r="J27" i="79"/>
  <c r="J28" i="79"/>
  <c r="J29" i="79"/>
  <c r="J30" i="79"/>
  <c r="J31" i="79"/>
  <c r="B796" i="2"/>
  <c r="J32" i="79"/>
  <c r="J33" i="79"/>
  <c r="J34" i="79"/>
  <c r="J35" i="79"/>
  <c r="B908" i="2"/>
  <c r="J36" i="79"/>
  <c r="B936" i="2"/>
  <c r="J37" i="79"/>
  <c r="B964" i="2"/>
  <c r="J38" i="79"/>
  <c r="J39" i="79"/>
  <c r="B1020" i="2"/>
  <c r="J40" i="79"/>
  <c r="B1048" i="2"/>
  <c r="J41" i="79"/>
  <c r="J3" i="79"/>
  <c r="B3" i="79"/>
  <c r="B4" i="79"/>
  <c r="B32" i="2"/>
  <c r="B5" i="79"/>
  <c r="B60" i="2"/>
  <c r="B6" i="79"/>
  <c r="B7" i="79"/>
  <c r="B116" i="2"/>
  <c r="B8" i="79"/>
  <c r="B9" i="79"/>
  <c r="B10" i="79"/>
  <c r="B200" i="2"/>
  <c r="B11" i="79"/>
  <c r="B228" i="2"/>
  <c r="B12" i="79"/>
  <c r="B13" i="79"/>
  <c r="B284" i="2"/>
  <c r="B14" i="79"/>
  <c r="B15" i="79"/>
  <c r="B16" i="79"/>
  <c r="B17" i="79"/>
  <c r="B18" i="79"/>
  <c r="B19" i="79"/>
  <c r="B20" i="79"/>
  <c r="B21" i="79"/>
  <c r="B22" i="79"/>
  <c r="B23" i="79"/>
  <c r="B24" i="79"/>
  <c r="B592" i="2"/>
  <c r="B25" i="79"/>
  <c r="B26" i="79"/>
  <c r="B27" i="79"/>
  <c r="B28" i="79"/>
  <c r="B29" i="79"/>
  <c r="B30" i="79"/>
  <c r="B760" i="2"/>
  <c r="B31" i="79"/>
  <c r="B788" i="2"/>
  <c r="B32" i="79"/>
  <c r="B33" i="79"/>
  <c r="B34" i="79"/>
  <c r="B872" i="2"/>
  <c r="B35" i="79"/>
  <c r="B900" i="2"/>
  <c r="B36" i="79"/>
  <c r="B928" i="2"/>
  <c r="B37" i="79"/>
  <c r="B38" i="79"/>
  <c r="B984" i="2"/>
  <c r="B39" i="79"/>
  <c r="B1012" i="2"/>
  <c r="B40" i="79"/>
  <c r="B1040" i="2"/>
  <c r="B41" i="79"/>
  <c r="S34" i="79"/>
  <c r="A28" i="2"/>
  <c r="A840" i="2"/>
  <c r="A27" i="2"/>
  <c r="A839" i="2"/>
  <c r="A26" i="2"/>
  <c r="A838" i="2"/>
  <c r="A25" i="2"/>
  <c r="A837" i="2"/>
  <c r="A24" i="2"/>
  <c r="A836" i="2"/>
  <c r="A23" i="2"/>
  <c r="A835" i="2"/>
  <c r="A22" i="2"/>
  <c r="A834" i="2"/>
  <c r="A21" i="2"/>
  <c r="A833" i="2"/>
  <c r="A20" i="2"/>
  <c r="A832" i="2"/>
  <c r="A19" i="2"/>
  <c r="A831" i="2"/>
  <c r="A18" i="2"/>
  <c r="A830" i="2"/>
  <c r="A17" i="2"/>
  <c r="A829" i="2"/>
  <c r="A16" i="2"/>
  <c r="A828" i="2"/>
  <c r="A15" i="2"/>
  <c r="A827" i="2"/>
  <c r="A14" i="2"/>
  <c r="A826" i="2"/>
  <c r="A13" i="2"/>
  <c r="A517" i="2"/>
  <c r="A825" i="2"/>
  <c r="A12" i="2"/>
  <c r="A824" i="2"/>
  <c r="A11" i="2"/>
  <c r="A823" i="2"/>
  <c r="A10" i="2"/>
  <c r="A822" i="2"/>
  <c r="A9" i="2"/>
  <c r="A821" i="2"/>
  <c r="A8" i="2"/>
  <c r="A820" i="2"/>
  <c r="A7" i="2"/>
  <c r="A819" i="2"/>
  <c r="A6" i="2"/>
  <c r="A818" i="2"/>
  <c r="A5" i="2"/>
  <c r="A817" i="2"/>
  <c r="A4" i="2"/>
  <c r="A816" i="2"/>
  <c r="G12" i="79"/>
  <c r="O29" i="79"/>
  <c r="Y21" i="79"/>
  <c r="X21" i="79"/>
  <c r="W21" i="79"/>
  <c r="V21" i="79"/>
  <c r="U21" i="79"/>
  <c r="S21" i="79"/>
  <c r="R21" i="79"/>
  <c r="P21" i="79"/>
  <c r="Q21" i="79"/>
  <c r="O21" i="79"/>
  <c r="N21" i="79"/>
  <c r="M21" i="79"/>
  <c r="L21" i="79"/>
  <c r="K21" i="79"/>
  <c r="I21" i="79"/>
  <c r="H21" i="79"/>
  <c r="G21" i="79"/>
  <c r="F21" i="79"/>
  <c r="E21" i="79"/>
  <c r="D21" i="79"/>
  <c r="C21" i="79"/>
  <c r="X19" i="79"/>
  <c r="W19" i="79"/>
  <c r="V19" i="79"/>
  <c r="U19" i="79"/>
  <c r="S19" i="79"/>
  <c r="R19" i="79"/>
  <c r="B468" i="2"/>
  <c r="Q19" i="79"/>
  <c r="P19" i="79"/>
  <c r="N19" i="79"/>
  <c r="M19" i="79"/>
  <c r="L19" i="79"/>
  <c r="K19" i="79"/>
  <c r="I19" i="79"/>
  <c r="H19" i="79"/>
  <c r="G19" i="79"/>
  <c r="F19" i="79"/>
  <c r="E19" i="79"/>
  <c r="D19" i="79"/>
  <c r="B454" i="2"/>
  <c r="C19" i="79"/>
  <c r="Y16" i="79"/>
  <c r="W16" i="79"/>
  <c r="V16" i="79"/>
  <c r="U16" i="79"/>
  <c r="S16" i="79"/>
  <c r="R16" i="79"/>
  <c r="Q16" i="79"/>
  <c r="P16" i="79"/>
  <c r="O16" i="79"/>
  <c r="N16" i="79"/>
  <c r="M16" i="79"/>
  <c r="L16" i="79"/>
  <c r="K16" i="79"/>
  <c r="I16" i="79"/>
  <c r="H16" i="79"/>
  <c r="G16" i="79"/>
  <c r="F16" i="79"/>
  <c r="E16" i="79"/>
  <c r="D16" i="79"/>
  <c r="C16" i="79"/>
  <c r="Y15" i="79"/>
  <c r="X15" i="79"/>
  <c r="W15" i="79"/>
  <c r="V15" i="79"/>
  <c r="U15" i="79"/>
  <c r="S15" i="79"/>
  <c r="R15" i="79"/>
  <c r="Q15" i="79"/>
  <c r="P15" i="79"/>
  <c r="O15" i="79"/>
  <c r="N15" i="79"/>
  <c r="M15" i="79"/>
  <c r="L15" i="79"/>
  <c r="K15" i="79"/>
  <c r="I15" i="79"/>
  <c r="B347" i="2"/>
  <c r="H15" i="79"/>
  <c r="G15" i="79"/>
  <c r="F15" i="79"/>
  <c r="E15" i="79"/>
  <c r="D15" i="79"/>
  <c r="C15" i="79"/>
  <c r="Y14" i="79"/>
  <c r="B335" i="2"/>
  <c r="X14" i="79"/>
  <c r="B334" i="2"/>
  <c r="W14" i="79"/>
  <c r="V14" i="79"/>
  <c r="B332" i="2"/>
  <c r="U14" i="79"/>
  <c r="B331" i="2"/>
  <c r="S14" i="79"/>
  <c r="B329" i="2"/>
  <c r="R14" i="79"/>
  <c r="Q14" i="79"/>
  <c r="P14" i="79"/>
  <c r="B326" i="2"/>
  <c r="O14" i="79"/>
  <c r="B325" i="2"/>
  <c r="N14" i="79"/>
  <c r="B324" i="2"/>
  <c r="M14" i="79"/>
  <c r="B323" i="2"/>
  <c r="L14" i="79"/>
  <c r="B322" i="2"/>
  <c r="K14" i="79"/>
  <c r="B321" i="2"/>
  <c r="I14" i="79"/>
  <c r="H14" i="79"/>
  <c r="B318" i="2"/>
  <c r="G14" i="79"/>
  <c r="B317" i="2"/>
  <c r="F14" i="79"/>
  <c r="B316" i="2"/>
  <c r="E14" i="79"/>
  <c r="D14" i="79"/>
  <c r="B314" i="2"/>
  <c r="C14" i="79"/>
  <c r="B313" i="2"/>
  <c r="Y13" i="79"/>
  <c r="B307" i="2"/>
  <c r="W13" i="79"/>
  <c r="V13" i="79"/>
  <c r="U13" i="79"/>
  <c r="S13" i="79"/>
  <c r="R13" i="79"/>
  <c r="Q13" i="79"/>
  <c r="B299" i="2"/>
  <c r="P13" i="79"/>
  <c r="O13" i="79"/>
  <c r="N13" i="79"/>
  <c r="M13" i="79"/>
  <c r="L13" i="79"/>
  <c r="K13" i="79"/>
  <c r="I13" i="79"/>
  <c r="H13" i="79"/>
  <c r="G13" i="79"/>
  <c r="F13" i="79"/>
  <c r="E13" i="79"/>
  <c r="D13" i="79"/>
  <c r="C13" i="79"/>
  <c r="Y12" i="79"/>
  <c r="B279" i="2"/>
  <c r="X12" i="79"/>
  <c r="B278" i="2"/>
  <c r="W12" i="79"/>
  <c r="B277" i="2"/>
  <c r="V12" i="79"/>
  <c r="U12" i="79"/>
  <c r="B275" i="2"/>
  <c r="B274" i="2"/>
  <c r="S12" i="79"/>
  <c r="B273" i="2"/>
  <c r="R12" i="79"/>
  <c r="Q12" i="79"/>
  <c r="B271" i="2"/>
  <c r="P12" i="79"/>
  <c r="B270" i="2"/>
  <c r="O12" i="79"/>
  <c r="B269" i="2"/>
  <c r="N12" i="79"/>
  <c r="M12" i="79"/>
  <c r="L12" i="79"/>
  <c r="B266" i="2"/>
  <c r="K12" i="79"/>
  <c r="B265" i="2"/>
  <c r="I12" i="79"/>
  <c r="B263" i="2"/>
  <c r="H12" i="79"/>
  <c r="B262" i="2"/>
  <c r="F12" i="79"/>
  <c r="B260" i="2"/>
  <c r="E12" i="79"/>
  <c r="B259" i="2"/>
  <c r="D12" i="79"/>
  <c r="C12" i="79"/>
  <c r="B257" i="2"/>
  <c r="Y11" i="79"/>
  <c r="B251" i="2"/>
  <c r="X11" i="79"/>
  <c r="B250" i="2"/>
  <c r="W11" i="79"/>
  <c r="V11" i="79"/>
  <c r="U11" i="79"/>
  <c r="B247" i="2"/>
  <c r="S11" i="79"/>
  <c r="B245" i="2"/>
  <c r="R11" i="79"/>
  <c r="B244" i="2"/>
  <c r="Q11" i="79"/>
  <c r="B243" i="2"/>
  <c r="P11" i="79"/>
  <c r="O11" i="79"/>
  <c r="B241" i="2"/>
  <c r="N11" i="79"/>
  <c r="B240" i="2"/>
  <c r="M11" i="79"/>
  <c r="L11" i="79"/>
  <c r="B238" i="2"/>
  <c r="K11" i="79"/>
  <c r="B237" i="2"/>
  <c r="I11" i="79"/>
  <c r="H11" i="79"/>
  <c r="G11" i="79"/>
  <c r="B233" i="2"/>
  <c r="F11" i="79"/>
  <c r="B232" i="2"/>
  <c r="E11" i="79"/>
  <c r="B231" i="2"/>
  <c r="D11" i="79"/>
  <c r="B230" i="2"/>
  <c r="C11" i="79"/>
  <c r="B224" i="2"/>
  <c r="Y10" i="79"/>
  <c r="B223" i="2"/>
  <c r="X10" i="79"/>
  <c r="B222" i="2"/>
  <c r="W10" i="79"/>
  <c r="V10" i="79"/>
  <c r="B220" i="2"/>
  <c r="U10" i="79"/>
  <c r="B219" i="2"/>
  <c r="B218" i="2"/>
  <c r="S10" i="79"/>
  <c r="R10" i="79"/>
  <c r="B216" i="2"/>
  <c r="Q10" i="79"/>
  <c r="B215" i="2"/>
  <c r="P10" i="79"/>
  <c r="B214" i="2"/>
  <c r="O10" i="79"/>
  <c r="N10" i="79"/>
  <c r="B212" i="2"/>
  <c r="M10" i="79"/>
  <c r="B211" i="2"/>
  <c r="L10" i="79"/>
  <c r="B210" i="2"/>
  <c r="K10" i="79"/>
  <c r="B209" i="2"/>
  <c r="I10" i="79"/>
  <c r="B207" i="2"/>
  <c r="H10" i="79"/>
  <c r="B206" i="2"/>
  <c r="G10" i="79"/>
  <c r="B205" i="2"/>
  <c r="F10" i="79"/>
  <c r="E10" i="79"/>
  <c r="B203" i="2"/>
  <c r="D10" i="79"/>
  <c r="B202" i="2"/>
  <c r="C10" i="79"/>
  <c r="B201" i="2"/>
  <c r="Y9" i="79"/>
  <c r="W9" i="79"/>
  <c r="Q9" i="79"/>
  <c r="N9" i="79"/>
  <c r="M9" i="79"/>
  <c r="B183" i="2"/>
  <c r="B173" i="2"/>
  <c r="Y7" i="79"/>
  <c r="X7" i="79"/>
  <c r="B138" i="2"/>
  <c r="W7" i="79"/>
  <c r="B137" i="2"/>
  <c r="V7" i="79"/>
  <c r="U7" i="79"/>
  <c r="B135" i="2"/>
  <c r="S7" i="79"/>
  <c r="R7" i="79"/>
  <c r="Q7" i="79"/>
  <c r="B131" i="2"/>
  <c r="P7" i="79"/>
  <c r="O7" i="79"/>
  <c r="B129" i="2"/>
  <c r="N7" i="79"/>
  <c r="B128" i="2"/>
  <c r="M7" i="79"/>
  <c r="B127" i="2"/>
  <c r="L7" i="79"/>
  <c r="K7" i="79"/>
  <c r="B125" i="2"/>
  <c r="I7" i="79"/>
  <c r="H7" i="79"/>
  <c r="B122" i="2"/>
  <c r="G7" i="79"/>
  <c r="B121" i="2"/>
  <c r="F7" i="79"/>
  <c r="D7" i="79"/>
  <c r="B118" i="2"/>
  <c r="C7" i="79"/>
  <c r="B117" i="2"/>
  <c r="Z6" i="79"/>
  <c r="B112" i="2"/>
  <c r="Y6" i="79"/>
  <c r="B111" i="2"/>
  <c r="X6" i="79"/>
  <c r="B110" i="2"/>
  <c r="W6" i="79"/>
  <c r="B109" i="2"/>
  <c r="V6" i="79"/>
  <c r="B108" i="2"/>
  <c r="U6" i="79"/>
  <c r="B107" i="2"/>
  <c r="S6" i="79"/>
  <c r="B105" i="2"/>
  <c r="R6" i="79"/>
  <c r="B104" i="2"/>
  <c r="Q6" i="79"/>
  <c r="B103" i="2"/>
  <c r="P6" i="79"/>
  <c r="B102" i="2"/>
  <c r="O6" i="79"/>
  <c r="B101" i="2"/>
  <c r="N6" i="79"/>
  <c r="B100" i="2"/>
  <c r="M6" i="79"/>
  <c r="L6" i="79"/>
  <c r="B98" i="2"/>
  <c r="K6" i="79"/>
  <c r="B97" i="2"/>
  <c r="I6" i="79"/>
  <c r="B95" i="2"/>
  <c r="H6" i="79"/>
  <c r="B94" i="2"/>
  <c r="G6" i="79"/>
  <c r="B93" i="2"/>
  <c r="F6" i="79"/>
  <c r="B92" i="2"/>
  <c r="E6" i="79"/>
  <c r="B91" i="2"/>
  <c r="D6" i="79"/>
  <c r="B90" i="2"/>
  <c r="C6" i="79"/>
  <c r="Z5" i="79"/>
  <c r="B84" i="2"/>
  <c r="Y5" i="79"/>
  <c r="B83" i="2"/>
  <c r="X5" i="79"/>
  <c r="W5" i="79"/>
  <c r="V5" i="79"/>
  <c r="U5" i="79"/>
  <c r="B79" i="2"/>
  <c r="S5" i="79"/>
  <c r="R5" i="79"/>
  <c r="Q5" i="79"/>
  <c r="P5" i="79"/>
  <c r="B74" i="2"/>
  <c r="O5" i="79"/>
  <c r="N5" i="79"/>
  <c r="M5" i="79"/>
  <c r="L5" i="79"/>
  <c r="B70" i="2"/>
  <c r="K5" i="79"/>
  <c r="I5" i="79"/>
  <c r="H5" i="79"/>
  <c r="G5" i="79"/>
  <c r="F5" i="79"/>
  <c r="E5" i="79"/>
  <c r="D5" i="79"/>
  <c r="C5" i="79"/>
  <c r="Z4" i="79"/>
  <c r="B56" i="2"/>
  <c r="Y4" i="79"/>
  <c r="B55" i="2"/>
  <c r="X4" i="79"/>
  <c r="W4" i="79"/>
  <c r="B53" i="2"/>
  <c r="V4" i="79"/>
  <c r="B52" i="2"/>
  <c r="U4" i="79"/>
  <c r="S4" i="79"/>
  <c r="B49" i="2"/>
  <c r="R4" i="79"/>
  <c r="B48" i="2"/>
  <c r="Q4" i="79"/>
  <c r="P4" i="79"/>
  <c r="B46" i="2"/>
  <c r="N4" i="79"/>
  <c r="M4" i="79"/>
  <c r="B43" i="2"/>
  <c r="L4" i="79"/>
  <c r="B42" i="2"/>
  <c r="K4" i="79"/>
  <c r="I4" i="79"/>
  <c r="H4" i="79"/>
  <c r="B38" i="2"/>
  <c r="G4" i="79"/>
  <c r="F4" i="79"/>
  <c r="B36" i="2"/>
  <c r="E4" i="79"/>
  <c r="B35" i="2"/>
  <c r="D4" i="79"/>
  <c r="B34" i="2"/>
  <c r="C4" i="79"/>
  <c r="Z3" i="79"/>
  <c r="B28" i="2"/>
  <c r="Y3" i="79"/>
  <c r="B26" i="2"/>
  <c r="V3" i="79"/>
  <c r="B24" i="2"/>
  <c r="U3" i="79"/>
  <c r="B23" i="2"/>
  <c r="S3" i="79"/>
  <c r="B21" i="2"/>
  <c r="R3" i="79"/>
  <c r="Q3" i="79"/>
  <c r="B19" i="2"/>
  <c r="P3" i="79"/>
  <c r="O3" i="79"/>
  <c r="B17" i="2"/>
  <c r="N3" i="79"/>
  <c r="B15" i="2"/>
  <c r="L3" i="79"/>
  <c r="K3" i="79"/>
  <c r="I3" i="79"/>
  <c r="B11" i="2"/>
  <c r="H3" i="79"/>
  <c r="G3" i="79"/>
  <c r="B9" i="2"/>
  <c r="F3" i="79"/>
  <c r="B8" i="2"/>
  <c r="E3" i="79"/>
  <c r="D3" i="79"/>
  <c r="C3" i="79"/>
  <c r="B5" i="2"/>
  <c r="C12" i="57"/>
  <c r="C13" i="57"/>
  <c r="C14" i="57"/>
  <c r="C15" i="57"/>
  <c r="C16" i="57"/>
  <c r="C17" i="57"/>
  <c r="C18" i="57"/>
  <c r="C19" i="57"/>
  <c r="C20" i="57"/>
  <c r="C21" i="57"/>
  <c r="C22" i="57"/>
  <c r="C23" i="57"/>
  <c r="C24" i="57"/>
  <c r="C25" i="57"/>
  <c r="C26" i="57"/>
  <c r="C27" i="57"/>
  <c r="C28" i="57"/>
  <c r="C29" i="57"/>
  <c r="C30" i="57"/>
  <c r="C31" i="57"/>
  <c r="C32" i="57"/>
  <c r="C11" i="57"/>
  <c r="B3" i="57"/>
  <c r="B4" i="57"/>
  <c r="B5" i="57"/>
  <c r="B6" i="57"/>
  <c r="B7" i="57"/>
  <c r="B8" i="57"/>
  <c r="B9" i="57"/>
  <c r="B10" i="57"/>
  <c r="B2" i="57"/>
  <c r="C11" i="112"/>
  <c r="C12" i="112"/>
  <c r="C13" i="112"/>
  <c r="C14" i="112"/>
  <c r="C15" i="112"/>
  <c r="C16" i="112"/>
  <c r="C17" i="112"/>
  <c r="C18" i="112"/>
  <c r="C19" i="112"/>
  <c r="C20" i="112"/>
  <c r="C21" i="112"/>
  <c r="C22" i="112"/>
  <c r="C23" i="112"/>
  <c r="C24" i="112"/>
  <c r="C25" i="112"/>
  <c r="C26" i="112"/>
  <c r="C27" i="112"/>
  <c r="C28" i="112"/>
  <c r="C29" i="112"/>
  <c r="C30" i="112"/>
  <c r="C31" i="112"/>
  <c r="C32" i="112"/>
  <c r="C33" i="112"/>
  <c r="C34" i="112"/>
  <c r="C35" i="112"/>
  <c r="C36" i="112"/>
  <c r="C37" i="112"/>
  <c r="C38" i="112"/>
  <c r="C39" i="112"/>
  <c r="B3" i="112"/>
  <c r="B4" i="112"/>
  <c r="B5" i="112"/>
  <c r="B6" i="112"/>
  <c r="B7" i="112"/>
  <c r="B8" i="112"/>
  <c r="B2" i="112"/>
  <c r="O26" i="79"/>
  <c r="B661" i="2"/>
  <c r="O27" i="79"/>
  <c r="O30" i="79"/>
  <c r="O31" i="79"/>
  <c r="O32" i="79"/>
  <c r="O33" i="79"/>
  <c r="O34" i="79"/>
  <c r="B885" i="2"/>
  <c r="O35" i="79"/>
  <c r="B913" i="2"/>
  <c r="O37" i="79"/>
  <c r="O38" i="79"/>
  <c r="O39" i="79"/>
  <c r="O41" i="79"/>
  <c r="B1081" i="2"/>
  <c r="O18" i="79"/>
  <c r="B437" i="2"/>
  <c r="C33" i="57"/>
  <c r="C34" i="57"/>
  <c r="C35" i="57"/>
  <c r="C36" i="57"/>
  <c r="C37" i="57"/>
  <c r="C38" i="57"/>
  <c r="C10" i="112"/>
  <c r="C40" i="112"/>
  <c r="C9" i="112"/>
  <c r="Z40" i="79"/>
  <c r="B1064" i="2"/>
  <c r="Z41" i="79"/>
  <c r="B1092" i="2"/>
  <c r="Y8" i="79"/>
  <c r="B167" i="2"/>
  <c r="Y17" i="79"/>
  <c r="B419" i="2"/>
  <c r="Y18" i="79"/>
  <c r="Y20" i="79"/>
  <c r="Y22" i="79"/>
  <c r="Y23" i="79"/>
  <c r="Y24" i="79"/>
  <c r="Y25" i="79"/>
  <c r="Y26" i="79"/>
  <c r="Y27" i="79"/>
  <c r="Y28" i="79"/>
  <c r="Y29" i="79"/>
  <c r="Y30" i="79"/>
  <c r="B783" i="2"/>
  <c r="Y31" i="79"/>
  <c r="Y32" i="79"/>
  <c r="B839" i="2"/>
  <c r="Y33" i="79"/>
  <c r="B867" i="2"/>
  <c r="Y34" i="79"/>
  <c r="Y35" i="79"/>
  <c r="Y36" i="79"/>
  <c r="Y37" i="79"/>
  <c r="Y38" i="79"/>
  <c r="Y39" i="79"/>
  <c r="B1035" i="2"/>
  <c r="Y40" i="79"/>
  <c r="B1063" i="2"/>
  <c r="Y41" i="79"/>
  <c r="B1091" i="2"/>
  <c r="X41" i="79"/>
  <c r="X39" i="79"/>
  <c r="B1034" i="2"/>
  <c r="X37" i="79"/>
  <c r="X36" i="79"/>
  <c r="X35" i="79"/>
  <c r="X34" i="79"/>
  <c r="X33" i="79"/>
  <c r="X32" i="79"/>
  <c r="B838" i="2"/>
  <c r="X31" i="79"/>
  <c r="X30" i="79"/>
  <c r="B782" i="2"/>
  <c r="X29" i="79"/>
  <c r="B754" i="2"/>
  <c r="X28" i="79"/>
  <c r="X27" i="79"/>
  <c r="X25" i="79"/>
  <c r="B642" i="2"/>
  <c r="X24" i="79"/>
  <c r="B614" i="2"/>
  <c r="X23" i="79"/>
  <c r="X22" i="79"/>
  <c r="X20" i="79"/>
  <c r="B502" i="2"/>
  <c r="X18" i="79"/>
  <c r="X17" i="79"/>
  <c r="X8" i="79"/>
  <c r="B166" i="2"/>
  <c r="W8" i="79"/>
  <c r="B165" i="2"/>
  <c r="W17" i="79"/>
  <c r="W18" i="79"/>
  <c r="B445" i="2"/>
  <c r="W20" i="79"/>
  <c r="W22" i="79"/>
  <c r="B557" i="2"/>
  <c r="W23" i="79"/>
  <c r="W24" i="79"/>
  <c r="W25" i="79"/>
  <c r="W26" i="79"/>
  <c r="B669" i="2"/>
  <c r="W27" i="79"/>
  <c r="W28" i="79"/>
  <c r="W29" i="79"/>
  <c r="W30" i="79"/>
  <c r="B781" i="2"/>
  <c r="W31" i="79"/>
  <c r="B809" i="2"/>
  <c r="W32" i="79"/>
  <c r="W33" i="79"/>
  <c r="W34" i="79"/>
  <c r="B893" i="2"/>
  <c r="W35" i="79"/>
  <c r="W36" i="79"/>
  <c r="W37" i="79"/>
  <c r="W39" i="79"/>
  <c r="B1033" i="2"/>
  <c r="W40" i="79"/>
  <c r="W41" i="79"/>
  <c r="B1089" i="2"/>
  <c r="V8" i="79"/>
  <c r="B164" i="2"/>
  <c r="V17" i="79"/>
  <c r="B416" i="2"/>
  <c r="V18" i="79"/>
  <c r="V20" i="79"/>
  <c r="V22" i="79"/>
  <c r="V23" i="79"/>
  <c r="B584" i="2"/>
  <c r="V24" i="79"/>
  <c r="V25" i="79"/>
  <c r="V26" i="79"/>
  <c r="V27" i="79"/>
  <c r="V28" i="79"/>
  <c r="V29" i="79"/>
  <c r="V30" i="79"/>
  <c r="B780" i="2"/>
  <c r="V31" i="79"/>
  <c r="B808" i="2"/>
  <c r="V32" i="79"/>
  <c r="B836" i="2"/>
  <c r="V33" i="79"/>
  <c r="V34" i="79"/>
  <c r="V35" i="79"/>
  <c r="B920" i="2"/>
  <c r="V36" i="79"/>
  <c r="V37" i="79"/>
  <c r="V38" i="79"/>
  <c r="V39" i="79"/>
  <c r="B1032" i="2"/>
  <c r="V40" i="79"/>
  <c r="B1060" i="2"/>
  <c r="V41" i="79"/>
  <c r="B1088" i="2"/>
  <c r="U8" i="79"/>
  <c r="B163" i="2"/>
  <c r="U17" i="79"/>
  <c r="B415" i="2"/>
  <c r="U18" i="79"/>
  <c r="U20" i="79"/>
  <c r="U22" i="79"/>
  <c r="U23" i="79"/>
  <c r="B583" i="2"/>
  <c r="U24" i="79"/>
  <c r="U25" i="79"/>
  <c r="U26" i="79"/>
  <c r="U27" i="79"/>
  <c r="U28" i="79"/>
  <c r="U29" i="79"/>
  <c r="U30" i="79"/>
  <c r="B779" i="2"/>
  <c r="U31" i="79"/>
  <c r="U32" i="79"/>
  <c r="B835" i="2"/>
  <c r="U33" i="79"/>
  <c r="U34" i="79"/>
  <c r="U35" i="79"/>
  <c r="B919" i="2"/>
  <c r="U36" i="79"/>
  <c r="U37" i="79"/>
  <c r="U38" i="79"/>
  <c r="U39" i="79"/>
  <c r="B1031" i="2"/>
  <c r="U40" i="79"/>
  <c r="B1059" i="2"/>
  <c r="U41" i="79"/>
  <c r="B1087" i="2"/>
  <c r="S8" i="79"/>
  <c r="B161" i="2"/>
  <c r="S17" i="79"/>
  <c r="B413" i="2"/>
  <c r="S18" i="79"/>
  <c r="S20" i="79"/>
  <c r="S22" i="79"/>
  <c r="S23" i="79"/>
  <c r="B581" i="2"/>
  <c r="S24" i="79"/>
  <c r="S25" i="79"/>
  <c r="S26" i="79"/>
  <c r="S27" i="79"/>
  <c r="B693" i="2"/>
  <c r="S28" i="79"/>
  <c r="S29" i="79"/>
  <c r="S30" i="79"/>
  <c r="S31" i="79"/>
  <c r="B805" i="2"/>
  <c r="S32" i="79"/>
  <c r="S33" i="79"/>
  <c r="S35" i="79"/>
  <c r="S36" i="79"/>
  <c r="B945" i="2"/>
  <c r="S37" i="79"/>
  <c r="B973" i="2"/>
  <c r="S38" i="79"/>
  <c r="S39" i="79"/>
  <c r="S40" i="79"/>
  <c r="B1057" i="2"/>
  <c r="S41" i="79"/>
  <c r="B1085" i="2"/>
  <c r="R8" i="79"/>
  <c r="B160" i="2"/>
  <c r="R17" i="79"/>
  <c r="R18" i="79"/>
  <c r="B440" i="2"/>
  <c r="R20" i="79"/>
  <c r="B496" i="2"/>
  <c r="R22" i="79"/>
  <c r="R23" i="79"/>
  <c r="R24" i="79"/>
  <c r="B608" i="2"/>
  <c r="R25" i="79"/>
  <c r="R26" i="79"/>
  <c r="R27" i="79"/>
  <c r="R28" i="79"/>
  <c r="R29" i="79"/>
  <c r="R30" i="79"/>
  <c r="R31" i="79"/>
  <c r="B804" i="2"/>
  <c r="R32" i="79"/>
  <c r="B832" i="2"/>
  <c r="R33" i="79"/>
  <c r="B860" i="2"/>
  <c r="R34" i="79"/>
  <c r="B888" i="2"/>
  <c r="R35" i="79"/>
  <c r="B916" i="2"/>
  <c r="R36" i="79"/>
  <c r="B944" i="2"/>
  <c r="R37" i="79"/>
  <c r="R38" i="79"/>
  <c r="R39" i="79"/>
  <c r="R40" i="79"/>
  <c r="B1056" i="2"/>
  <c r="R41" i="79"/>
  <c r="Q8" i="79"/>
  <c r="B159" i="2"/>
  <c r="Q17" i="79"/>
  <c r="Q18" i="79"/>
  <c r="B439" i="2"/>
  <c r="Q20" i="79"/>
  <c r="B495" i="2"/>
  <c r="Q22" i="79"/>
  <c r="Q23" i="79"/>
  <c r="Q24" i="79"/>
  <c r="Q25" i="79"/>
  <c r="Q26" i="79"/>
  <c r="Q27" i="79"/>
  <c r="Q28" i="79"/>
  <c r="Q29" i="79"/>
  <c r="Q30" i="79"/>
  <c r="Q31" i="79"/>
  <c r="B803" i="2"/>
  <c r="Q32" i="79"/>
  <c r="Q33" i="79"/>
  <c r="B859" i="2"/>
  <c r="Q34" i="79"/>
  <c r="B887" i="2"/>
  <c r="Q35" i="79"/>
  <c r="B915" i="2"/>
  <c r="Q36" i="79"/>
  <c r="B943" i="2"/>
  <c r="Q37" i="79"/>
  <c r="Q38" i="79"/>
  <c r="Q39" i="79"/>
  <c r="Q40" i="79"/>
  <c r="B1055" i="2"/>
  <c r="Q41" i="79"/>
  <c r="P17" i="79"/>
  <c r="P18" i="79"/>
  <c r="P20" i="79"/>
  <c r="P22" i="79"/>
  <c r="P23" i="79"/>
  <c r="P24" i="79"/>
  <c r="P25" i="79"/>
  <c r="P26" i="79"/>
  <c r="P27" i="79"/>
  <c r="P28" i="79"/>
  <c r="P29" i="79"/>
  <c r="B746" i="2"/>
  <c r="P30" i="79"/>
  <c r="P31" i="79"/>
  <c r="P32" i="79"/>
  <c r="B830" i="2"/>
  <c r="P33" i="79"/>
  <c r="B858" i="2"/>
  <c r="P34" i="79"/>
  <c r="B886" i="2"/>
  <c r="P35" i="79"/>
  <c r="P36" i="79"/>
  <c r="P37" i="79"/>
  <c r="B970" i="2"/>
  <c r="P38" i="79"/>
  <c r="B998" i="2"/>
  <c r="P39" i="79"/>
  <c r="B1026" i="2"/>
  <c r="P41" i="79"/>
  <c r="O8" i="79"/>
  <c r="O20" i="79"/>
  <c r="B493" i="2"/>
  <c r="O22" i="79"/>
  <c r="O23" i="79"/>
  <c r="B577" i="2"/>
  <c r="O24" i="79"/>
  <c r="B605" i="2"/>
  <c r="O25" i="79"/>
  <c r="B633" i="2"/>
  <c r="N8" i="79"/>
  <c r="B156" i="2"/>
  <c r="N17" i="79"/>
  <c r="B408" i="2"/>
  <c r="N18" i="79"/>
  <c r="N20" i="79"/>
  <c r="N22" i="79"/>
  <c r="B548" i="2"/>
  <c r="N23" i="79"/>
  <c r="N24" i="79"/>
  <c r="B604" i="2"/>
  <c r="N25" i="79"/>
  <c r="N26" i="79"/>
  <c r="N27" i="79"/>
  <c r="N28" i="79"/>
  <c r="N29" i="79"/>
  <c r="B744" i="2"/>
  <c r="N30" i="79"/>
  <c r="B772" i="2"/>
  <c r="N31" i="79"/>
  <c r="N32" i="79"/>
  <c r="B828" i="2"/>
  <c r="N33" i="79"/>
  <c r="B856" i="2"/>
  <c r="N35" i="79"/>
  <c r="N36" i="79"/>
  <c r="N37" i="79"/>
  <c r="B968" i="2"/>
  <c r="N38" i="79"/>
  <c r="N39" i="79"/>
  <c r="N40" i="79"/>
  <c r="B1052" i="2"/>
  <c r="N41" i="79"/>
  <c r="M8" i="79"/>
  <c r="B155" i="2"/>
  <c r="M17" i="79"/>
  <c r="M18" i="79"/>
  <c r="M20" i="79"/>
  <c r="M22" i="79"/>
  <c r="M23" i="79"/>
  <c r="M24" i="79"/>
  <c r="M25" i="79"/>
  <c r="M26" i="79"/>
  <c r="M27" i="79"/>
  <c r="M28" i="79"/>
  <c r="M29" i="79"/>
  <c r="M30" i="79"/>
  <c r="B771" i="2"/>
  <c r="M31" i="79"/>
  <c r="M32" i="79"/>
  <c r="M33" i="79"/>
  <c r="B855" i="2"/>
  <c r="M34" i="79"/>
  <c r="M35" i="79"/>
  <c r="M36" i="79"/>
  <c r="M37" i="79"/>
  <c r="B967" i="2"/>
  <c r="M38" i="79"/>
  <c r="M39" i="79"/>
  <c r="M40" i="79"/>
  <c r="B1051" i="2"/>
  <c r="M41" i="79"/>
  <c r="L8" i="79"/>
  <c r="B154" i="2"/>
  <c r="L17" i="79"/>
  <c r="L18" i="79"/>
  <c r="L20" i="79"/>
  <c r="L22" i="79"/>
  <c r="L23" i="79"/>
  <c r="L24" i="79"/>
  <c r="L25" i="79"/>
  <c r="L26" i="79"/>
  <c r="L27" i="79"/>
  <c r="L28" i="79"/>
  <c r="L29" i="79"/>
  <c r="L30" i="79"/>
  <c r="B770" i="2"/>
  <c r="L31" i="79"/>
  <c r="L32" i="79"/>
  <c r="L33" i="79"/>
  <c r="B854" i="2"/>
  <c r="L34" i="79"/>
  <c r="B882" i="2"/>
  <c r="L35" i="79"/>
  <c r="L36" i="79"/>
  <c r="L37" i="79"/>
  <c r="B966" i="2"/>
  <c r="L38" i="79"/>
  <c r="L39" i="79"/>
  <c r="L40" i="79"/>
  <c r="B1050" i="2"/>
  <c r="L41" i="79"/>
  <c r="K8" i="79"/>
  <c r="B153" i="2"/>
  <c r="K17" i="79"/>
  <c r="K18" i="79"/>
  <c r="K20" i="79"/>
  <c r="K22" i="79"/>
  <c r="K23" i="79"/>
  <c r="K24" i="79"/>
  <c r="K25" i="79"/>
  <c r="K26" i="79"/>
  <c r="K27" i="79"/>
  <c r="K28" i="79"/>
  <c r="K29" i="79"/>
  <c r="K30" i="79"/>
  <c r="B769" i="2"/>
  <c r="K31" i="79"/>
  <c r="K32" i="79"/>
  <c r="K33" i="79"/>
  <c r="B853" i="2"/>
  <c r="K34" i="79"/>
  <c r="B881" i="2"/>
  <c r="K35" i="79"/>
  <c r="K36" i="79"/>
  <c r="K37" i="79"/>
  <c r="B965" i="2"/>
  <c r="K38" i="79"/>
  <c r="K39" i="79"/>
  <c r="K40" i="79"/>
  <c r="B1049" i="2"/>
  <c r="K41" i="79"/>
  <c r="I8" i="79"/>
  <c r="B151" i="2"/>
  <c r="I17" i="79"/>
  <c r="I18" i="79"/>
  <c r="I20" i="79"/>
  <c r="I22" i="79"/>
  <c r="I23" i="79"/>
  <c r="I24" i="79"/>
  <c r="I25" i="79"/>
  <c r="I26" i="79"/>
  <c r="I27" i="79"/>
  <c r="I28" i="79"/>
  <c r="I29" i="79"/>
  <c r="I30" i="79"/>
  <c r="B767" i="2"/>
  <c r="I31" i="79"/>
  <c r="I32" i="79"/>
  <c r="I33" i="79"/>
  <c r="B851" i="2"/>
  <c r="I34" i="79"/>
  <c r="I35" i="79"/>
  <c r="I36" i="79"/>
  <c r="I37" i="79"/>
  <c r="I38" i="79"/>
  <c r="I39" i="79"/>
  <c r="I40" i="79"/>
  <c r="B1047" i="2"/>
  <c r="I41" i="79"/>
  <c r="H8" i="79"/>
  <c r="B150" i="2"/>
  <c r="H17" i="79"/>
  <c r="H18" i="79"/>
  <c r="H20" i="79"/>
  <c r="H22" i="79"/>
  <c r="H23" i="79"/>
  <c r="H24" i="79"/>
  <c r="H25" i="79"/>
  <c r="H26" i="79"/>
  <c r="H27" i="79"/>
  <c r="H28" i="79"/>
  <c r="H29" i="79"/>
  <c r="H30" i="79"/>
  <c r="B766" i="2"/>
  <c r="H31" i="79"/>
  <c r="H32" i="79"/>
  <c r="H33" i="79"/>
  <c r="B850" i="2"/>
  <c r="H34" i="79"/>
  <c r="B878" i="2"/>
  <c r="H35" i="79"/>
  <c r="H36" i="79"/>
  <c r="H37" i="79"/>
  <c r="B962" i="2"/>
  <c r="H38" i="79"/>
  <c r="H39" i="79"/>
  <c r="H40" i="79"/>
  <c r="B1046" i="2"/>
  <c r="H41" i="79"/>
  <c r="G8" i="79"/>
  <c r="B149" i="2"/>
  <c r="G17" i="79"/>
  <c r="G18" i="79"/>
  <c r="G20" i="79"/>
  <c r="G22" i="79"/>
  <c r="G23" i="79"/>
  <c r="G24" i="79"/>
  <c r="G25" i="79"/>
  <c r="G26" i="79"/>
  <c r="G27" i="79"/>
  <c r="G28" i="79"/>
  <c r="G29" i="79"/>
  <c r="G30" i="79"/>
  <c r="B765" i="2"/>
  <c r="G31" i="79"/>
  <c r="G32" i="79"/>
  <c r="G33" i="79"/>
  <c r="B849" i="2"/>
  <c r="G34" i="79"/>
  <c r="G35" i="79"/>
  <c r="G36" i="79"/>
  <c r="B933" i="2"/>
  <c r="G37" i="79"/>
  <c r="G38" i="79"/>
  <c r="G39" i="79"/>
  <c r="G40" i="79"/>
  <c r="B1045" i="2"/>
  <c r="G41" i="79"/>
  <c r="F8" i="79"/>
  <c r="B148" i="2"/>
  <c r="F17" i="79"/>
  <c r="F18" i="79"/>
  <c r="F20" i="79"/>
  <c r="F22" i="79"/>
  <c r="F23" i="79"/>
  <c r="F24" i="79"/>
  <c r="F25" i="79"/>
  <c r="F26" i="79"/>
  <c r="F27" i="79"/>
  <c r="F28" i="79"/>
  <c r="F29" i="79"/>
  <c r="F30" i="79"/>
  <c r="F31" i="79"/>
  <c r="F32" i="79"/>
  <c r="F33" i="79"/>
  <c r="B848" i="2"/>
  <c r="F34" i="79"/>
  <c r="B876" i="2"/>
  <c r="F35" i="79"/>
  <c r="F36" i="79"/>
  <c r="B932" i="2"/>
  <c r="F37" i="79"/>
  <c r="B960" i="2"/>
  <c r="F38" i="79"/>
  <c r="F39" i="79"/>
  <c r="F40" i="79"/>
  <c r="B1044" i="2"/>
  <c r="F41" i="79"/>
  <c r="E8" i="79"/>
  <c r="B147" i="2"/>
  <c r="E17" i="79"/>
  <c r="E18" i="79"/>
  <c r="E20" i="79"/>
  <c r="E22" i="79"/>
  <c r="E23" i="79"/>
  <c r="E24" i="79"/>
  <c r="E25" i="79"/>
  <c r="E26" i="79"/>
  <c r="E27" i="79"/>
  <c r="E28" i="79"/>
  <c r="E29" i="79"/>
  <c r="E30" i="79"/>
  <c r="B763" i="2"/>
  <c r="E31" i="79"/>
  <c r="E32" i="79"/>
  <c r="E33" i="79"/>
  <c r="B847" i="2"/>
  <c r="E34" i="79"/>
  <c r="B875" i="2"/>
  <c r="E35" i="79"/>
  <c r="E36" i="79"/>
  <c r="B931" i="2"/>
  <c r="E37" i="79"/>
  <c r="E38" i="79"/>
  <c r="E39" i="79"/>
  <c r="E40" i="79"/>
  <c r="B1043" i="2"/>
  <c r="E41" i="79"/>
  <c r="D8" i="79"/>
  <c r="B146" i="2"/>
  <c r="D17" i="79"/>
  <c r="D18" i="79"/>
  <c r="D20" i="79"/>
  <c r="D22" i="79"/>
  <c r="D23" i="79"/>
  <c r="D24" i="79"/>
  <c r="D25" i="79"/>
  <c r="D26" i="79"/>
  <c r="D27" i="79"/>
  <c r="D28" i="79"/>
  <c r="D29" i="79"/>
  <c r="D30" i="79"/>
  <c r="B762" i="2"/>
  <c r="D31" i="79"/>
  <c r="D32" i="79"/>
  <c r="D33" i="79"/>
  <c r="B846" i="2"/>
  <c r="D34" i="79"/>
  <c r="D35" i="79"/>
  <c r="D36" i="79"/>
  <c r="B930" i="2"/>
  <c r="D37" i="79"/>
  <c r="B958" i="2"/>
  <c r="D38" i="79"/>
  <c r="D39" i="79"/>
  <c r="D40" i="79"/>
  <c r="B1042" i="2"/>
  <c r="D41" i="79"/>
  <c r="C8" i="79"/>
  <c r="B145" i="2"/>
  <c r="C17" i="79"/>
  <c r="C18" i="79"/>
  <c r="C20" i="79"/>
  <c r="C22" i="79"/>
  <c r="C23" i="79"/>
  <c r="C24" i="79"/>
  <c r="C25" i="79"/>
  <c r="C26" i="79"/>
  <c r="C27" i="79"/>
  <c r="C28" i="79"/>
  <c r="C29" i="79"/>
  <c r="C30" i="79"/>
  <c r="B761" i="2"/>
  <c r="C31" i="79"/>
  <c r="C32" i="79"/>
  <c r="C33" i="79"/>
  <c r="B845" i="2"/>
  <c r="C34" i="79"/>
  <c r="C35" i="79"/>
  <c r="C36" i="79"/>
  <c r="B929" i="2"/>
  <c r="C37" i="79"/>
  <c r="B957" i="2"/>
  <c r="C38" i="79"/>
  <c r="C39" i="79"/>
  <c r="C40" i="79"/>
  <c r="B1041" i="2"/>
  <c r="C41" i="79"/>
  <c r="A22" i="80"/>
  <c r="A512" i="2"/>
  <c r="A204" i="2"/>
  <c r="A518" i="2"/>
  <c r="A210" i="2"/>
  <c r="A525" i="2"/>
  <c r="A217" i="2"/>
  <c r="A526" i="2"/>
  <c r="A218" i="2"/>
  <c r="A524" i="2"/>
  <c r="A216" i="2"/>
  <c r="A513" i="2"/>
  <c r="A205" i="2"/>
  <c r="A519" i="2"/>
  <c r="A211" i="2"/>
  <c r="A514" i="2"/>
  <c r="A206" i="2"/>
  <c r="A520" i="2"/>
  <c r="A212" i="2"/>
  <c r="A527" i="2"/>
  <c r="A219" i="2"/>
  <c r="A509" i="2"/>
  <c r="A201" i="2"/>
  <c r="A515" i="2"/>
  <c r="A207" i="2"/>
  <c r="A521" i="2"/>
  <c r="A213" i="2"/>
  <c r="A528" i="2"/>
  <c r="A220" i="2"/>
  <c r="A510" i="2"/>
  <c r="A202" i="2"/>
  <c r="A516" i="2"/>
  <c r="A208" i="2"/>
  <c r="A522" i="2"/>
  <c r="A214" i="2"/>
  <c r="A511" i="2"/>
  <c r="A203" i="2"/>
  <c r="A209" i="2"/>
  <c r="A523" i="2"/>
  <c r="A215" i="2"/>
  <c r="A341" i="2"/>
  <c r="A1070" i="2"/>
  <c r="A63" i="2"/>
  <c r="A344" i="2"/>
  <c r="A177" i="2"/>
  <c r="A682" i="2"/>
  <c r="A963" i="2"/>
  <c r="A1076" i="2"/>
  <c r="A489" i="2"/>
  <c r="A350" i="2"/>
  <c r="A183" i="2"/>
  <c r="A380" i="2"/>
  <c r="A997" i="2"/>
  <c r="A886" i="2"/>
  <c r="A131" i="2"/>
  <c r="A944" i="2"/>
  <c r="A609" i="2"/>
  <c r="A162" i="2"/>
  <c r="A415" i="2"/>
  <c r="A80" i="2"/>
  <c r="A221" i="2"/>
  <c r="A224" i="2"/>
  <c r="A93" i="2"/>
  <c r="A358" i="2"/>
  <c r="A554" i="2"/>
  <c r="A582" i="2"/>
  <c r="A625" i="2"/>
  <c r="A639" i="2"/>
  <c r="A694" i="2"/>
  <c r="A709" i="2"/>
  <c r="A750" i="2"/>
  <c r="A778" i="2"/>
  <c r="A793" i="2"/>
  <c r="A883" i="2"/>
  <c r="A890" i="2"/>
  <c r="A905" i="2"/>
  <c r="A918" i="2"/>
  <c r="A919" i="2"/>
  <c r="A933" i="2"/>
  <c r="A946" i="2"/>
  <c r="A961" i="2"/>
  <c r="A995" i="2"/>
  <c r="A996" i="2"/>
  <c r="A1002" i="2"/>
  <c r="A1024" i="2"/>
  <c r="A1031" i="2"/>
  <c r="A1045" i="2"/>
  <c r="A1046" i="2"/>
  <c r="A1052" i="2"/>
  <c r="A1058" i="2"/>
  <c r="A1073" i="2"/>
  <c r="A1074" i="2"/>
  <c r="A1080" i="2"/>
  <c r="A1091" i="2"/>
  <c r="A223" i="2"/>
  <c r="A424" i="2"/>
  <c r="A200" i="2"/>
  <c r="A642" i="2"/>
  <c r="A222" i="2"/>
  <c r="A1063" i="2"/>
  <c r="A895" i="2"/>
  <c r="A396" i="2"/>
  <c r="A984" i="2"/>
  <c r="A284" i="2"/>
  <c r="A866" i="2"/>
  <c r="A704" i="2"/>
  <c r="A172" i="2"/>
  <c r="A844" i="2"/>
  <c r="A564" i="2"/>
  <c r="A144" i="2"/>
  <c r="A1034" i="2"/>
  <c r="A872" i="2"/>
  <c r="A956" i="2"/>
  <c r="A900" i="2"/>
  <c r="A788" i="2"/>
  <c r="A648" i="2"/>
  <c r="A452" i="2"/>
  <c r="A1040" i="2"/>
  <c r="A922" i="2"/>
  <c r="A1068" i="2"/>
  <c r="A1012" i="2"/>
  <c r="A1090" i="2"/>
  <c r="A782" i="2"/>
  <c r="A82" i="2"/>
  <c r="A530" i="2"/>
  <c r="A88" i="2"/>
  <c r="A508" i="2"/>
  <c r="A445" i="2"/>
  <c r="A529" i="2"/>
  <c r="A1064" i="2"/>
  <c r="A532" i="2"/>
  <c r="A139" i="2"/>
  <c r="A531" i="2"/>
  <c r="A1062" i="2"/>
  <c r="A989" i="2"/>
  <c r="A939" i="2"/>
  <c r="A862" i="2"/>
  <c r="A765" i="2"/>
  <c r="A681" i="2"/>
  <c r="A610" i="2"/>
  <c r="A536" i="2"/>
  <c r="A340" i="2"/>
  <c r="A60" i="2"/>
  <c r="A1086" i="2"/>
  <c r="A1017" i="2"/>
  <c r="A978" i="2"/>
  <c r="A737" i="2"/>
  <c r="A676" i="2"/>
  <c r="A597" i="2"/>
  <c r="A480" i="2"/>
  <c r="A256" i="2"/>
  <c r="A974" i="2"/>
  <c r="A928" i="2"/>
  <c r="A894" i="2"/>
  <c r="A806" i="2"/>
  <c r="A732" i="2"/>
  <c r="A666" i="2"/>
  <c r="A592" i="2"/>
  <c r="A474" i="2"/>
  <c r="A228" i="2"/>
  <c r="A1087" i="2"/>
  <c r="A951" i="2"/>
  <c r="A878" i="2"/>
  <c r="A498" i="2"/>
  <c r="A975" i="2"/>
  <c r="A863" i="2"/>
  <c r="A779" i="2"/>
  <c r="A979" i="2"/>
  <c r="A947" i="2"/>
  <c r="A811" i="2"/>
  <c r="A1035" i="2"/>
  <c r="A1003" i="2"/>
  <c r="A810" i="2"/>
  <c r="A772" i="2"/>
  <c r="A800" i="2"/>
  <c r="A699" i="2"/>
  <c r="A722" i="2"/>
  <c r="A614" i="2"/>
  <c r="A558" i="2"/>
  <c r="A429" i="2"/>
  <c r="A194" i="2"/>
  <c r="A78" i="2"/>
  <c r="A414" i="2"/>
  <c r="A50" i="2"/>
  <c r="A950" i="2"/>
  <c r="A726" i="2"/>
  <c r="A638" i="2"/>
  <c r="A116" i="2"/>
  <c r="A667" i="2"/>
  <c r="A968" i="2"/>
  <c r="A912" i="2"/>
  <c r="A856" i="2"/>
  <c r="A586" i="2"/>
  <c r="A330" i="2"/>
  <c r="A1018" i="2"/>
  <c r="A990" i="2"/>
  <c r="A884" i="2"/>
  <c r="A934" i="2"/>
  <c r="A906" i="2"/>
  <c r="A850" i="2"/>
  <c r="A754" i="2"/>
  <c r="A670" i="2"/>
  <c r="A632" i="2"/>
  <c r="A583" i="2"/>
  <c r="A442" i="2"/>
  <c r="A306" i="2"/>
  <c r="A138" i="2"/>
  <c r="A576" i="2"/>
  <c r="A723" i="2"/>
  <c r="A604" i="2"/>
  <c r="A315" i="2"/>
  <c r="A1007" i="2"/>
  <c r="A744" i="2"/>
  <c r="A710" i="2"/>
  <c r="A555" i="2"/>
  <c r="A470" i="2"/>
  <c r="A386" i="2"/>
  <c r="A134" i="2"/>
  <c r="A362" i="2"/>
  <c r="A246" i="2"/>
  <c r="A390" i="2"/>
  <c r="A312" i="2"/>
  <c r="A190" i="2"/>
  <c r="A32" i="2"/>
  <c r="A1030" i="2"/>
  <c r="A1006" i="2"/>
  <c r="A877" i="2"/>
  <c r="A849" i="2"/>
  <c r="A760" i="2"/>
  <c r="A698" i="2"/>
  <c r="A653" i="2"/>
  <c r="A620" i="2"/>
  <c r="A541" i="2"/>
  <c r="A502" i="2"/>
  <c r="A446" i="2"/>
  <c r="A368" i="2"/>
  <c r="A302" i="2"/>
  <c r="A847" i="2"/>
  <c r="A611" i="2"/>
  <c r="A803" i="2"/>
  <c r="A577" i="2"/>
  <c r="A755" i="2"/>
  <c r="A727" i="2"/>
  <c r="A548" i="2"/>
  <c r="A1059" i="2"/>
  <c r="A962" i="2"/>
  <c r="A940" i="2"/>
  <c r="A891" i="2"/>
  <c r="A867" i="2"/>
  <c r="A794" i="2"/>
  <c r="A766" i="2"/>
  <c r="A738" i="2"/>
  <c r="A716" i="2"/>
  <c r="A695" i="2"/>
  <c r="A660" i="2"/>
  <c r="A492" i="2"/>
  <c r="A314" i="2"/>
  <c r="A556" i="2"/>
  <c r="A437" i="2"/>
  <c r="A110" i="2"/>
  <c r="A418" i="2"/>
  <c r="A274" i="2"/>
  <c r="A166" i="2"/>
  <c r="A45" i="2"/>
  <c r="A923" i="2"/>
  <c r="A807" i="2"/>
  <c r="A783" i="2"/>
  <c r="A334" i="2"/>
  <c r="A278" i="2"/>
  <c r="A106" i="2"/>
  <c r="A44" i="2"/>
  <c r="A427" i="2"/>
  <c r="A1042" i="2"/>
  <c r="A503" i="2"/>
  <c r="A464" i="2"/>
  <c r="A1032" i="2"/>
  <c r="A943" i="2"/>
  <c r="A629" i="2"/>
  <c r="A383" i="2"/>
  <c r="A671" i="2"/>
  <c r="A643" i="2"/>
  <c r="A615" i="2"/>
  <c r="A461" i="2"/>
  <c r="A136" i="2"/>
  <c r="A551" i="2"/>
  <c r="A1021" i="2"/>
  <c r="A913" i="2"/>
  <c r="A483" i="2"/>
  <c r="A54" i="2"/>
  <c r="A999" i="2"/>
  <c r="A773" i="2"/>
  <c r="A595" i="2"/>
  <c r="A271" i="2"/>
  <c r="A931" i="2"/>
  <c r="A587" i="2"/>
  <c r="A447" i="2"/>
  <c r="A307" i="2"/>
  <c r="A265" i="2"/>
  <c r="A1043" i="2"/>
  <c r="A635" i="2"/>
  <c r="A411" i="2"/>
  <c r="A175" i="2"/>
  <c r="A75" i="2"/>
  <c r="A987" i="2"/>
  <c r="A965" i="2"/>
  <c r="A471" i="2"/>
  <c r="A408" i="2"/>
  <c r="A303" i="2"/>
  <c r="A251" i="2"/>
  <c r="A476" i="2"/>
  <c r="A879" i="2"/>
  <c r="A728" i="2"/>
  <c r="A696" i="2"/>
  <c r="A644" i="2"/>
  <c r="A579" i="2"/>
  <c r="A419" i="2"/>
  <c r="A327" i="2"/>
  <c r="A299" i="2"/>
  <c r="A247" i="2"/>
  <c r="A108" i="2"/>
  <c r="A72" i="2"/>
  <c r="A1075" i="2"/>
  <c r="A707" i="2"/>
  <c r="A472" i="2"/>
  <c r="A416" i="2"/>
  <c r="A103" i="2"/>
  <c r="A909" i="2"/>
  <c r="A741" i="2"/>
  <c r="A724" i="2"/>
  <c r="A976" i="2"/>
  <c r="A941" i="2"/>
  <c r="A907" i="2"/>
  <c r="A851" i="2"/>
  <c r="A767" i="2"/>
  <c r="A700" i="2"/>
  <c r="A640" i="2"/>
  <c r="A616" i="2"/>
  <c r="A465" i="2"/>
  <c r="A969" i="2"/>
  <c r="A935" i="2"/>
  <c r="A885" i="2"/>
  <c r="A612" i="2"/>
  <c r="A493" i="2"/>
  <c r="A272" i="2"/>
  <c r="A1004" i="2"/>
  <c r="A1033" i="2"/>
  <c r="A948" i="2"/>
  <c r="A397" i="2"/>
  <c r="A355" i="2"/>
  <c r="A287" i="2"/>
  <c r="A1077" i="2"/>
  <c r="A875" i="2"/>
  <c r="A763" i="2"/>
  <c r="A751" i="2"/>
  <c r="A688" i="2"/>
  <c r="A651" i="2"/>
  <c r="A607" i="2"/>
  <c r="A559" i="2"/>
  <c r="A539" i="2"/>
  <c r="A499" i="2"/>
  <c r="A343" i="2"/>
  <c r="A250" i="2"/>
  <c r="A119" i="2"/>
  <c r="A1078" i="2"/>
  <c r="A859" i="2"/>
  <c r="A719" i="2"/>
  <c r="A775" i="2"/>
  <c r="A249" i="2"/>
  <c r="A81" i="2"/>
  <c r="A949" i="2"/>
  <c r="A641" i="2"/>
  <c r="A1071" i="2"/>
  <c r="A791" i="2"/>
  <c r="A685" i="2"/>
  <c r="A495" i="2"/>
  <c r="A475" i="2"/>
  <c r="A439" i="2"/>
  <c r="A335" i="2"/>
  <c r="A187" i="2"/>
  <c r="A1005" i="2"/>
  <c r="A798" i="2"/>
  <c r="A725" i="2"/>
  <c r="A400" i="2"/>
  <c r="A35" i="2"/>
  <c r="A47" i="2"/>
  <c r="A1084" i="2"/>
  <c r="A993" i="2"/>
  <c r="A971" i="2"/>
  <c r="A937" i="2"/>
  <c r="A903" i="2"/>
  <c r="A797" i="2"/>
  <c r="A749" i="2"/>
  <c r="A735" i="2"/>
  <c r="A679" i="2"/>
  <c r="A663" i="2"/>
  <c r="A623" i="2"/>
  <c r="A601" i="2"/>
  <c r="A573" i="2"/>
  <c r="A545" i="2"/>
  <c r="A433" i="2"/>
  <c r="A399" i="2"/>
  <c r="A333" i="2"/>
  <c r="A231" i="2"/>
  <c r="A159" i="2"/>
  <c r="A109" i="2"/>
  <c r="A69" i="2"/>
  <c r="A574" i="2"/>
  <c r="A1055" i="2"/>
  <c r="A972" i="2"/>
  <c r="A959" i="2"/>
  <c r="A881" i="2"/>
  <c r="A713" i="2"/>
  <c r="A1083" i="2"/>
  <c r="A1049" i="2"/>
  <c r="A1015" i="2"/>
  <c r="A977" i="2"/>
  <c r="A888" i="2"/>
  <c r="A853" i="2"/>
  <c r="A769" i="2"/>
  <c r="A747" i="2"/>
  <c r="A691" i="2"/>
  <c r="A467" i="2"/>
  <c r="A305" i="2"/>
  <c r="A277" i="2"/>
  <c r="A153" i="2"/>
  <c r="A91" i="2"/>
  <c r="A916" i="2"/>
  <c r="A613" i="2"/>
  <c r="A165" i="2"/>
  <c r="A137" i="2"/>
  <c r="A915" i="2"/>
  <c r="A557" i="2"/>
  <c r="A455" i="2"/>
  <c r="A417" i="2"/>
  <c r="A371" i="2"/>
  <c r="A259" i="2"/>
  <c r="A243" i="2"/>
  <c r="A97" i="2"/>
  <c r="A1027" i="2"/>
  <c r="A887" i="2"/>
  <c r="A697" i="2"/>
  <c r="A567" i="2"/>
  <c r="A473" i="2"/>
  <c r="A147" i="2"/>
  <c r="A432" i="2"/>
  <c r="A264" i="2"/>
  <c r="A572" i="2"/>
  <c r="A124" i="2"/>
  <c r="A48" i="2"/>
  <c r="A384" i="2"/>
  <c r="A328" i="2"/>
  <c r="A76" i="2"/>
  <c r="A468" i="2"/>
  <c r="A496" i="2"/>
  <c r="A580" i="2"/>
  <c r="A412" i="2"/>
  <c r="A160" i="2"/>
  <c r="A804" i="2"/>
  <c r="A1028" i="2"/>
  <c r="A1056" i="2"/>
  <c r="A1000" i="2"/>
  <c r="A776" i="2"/>
  <c r="A860" i="2"/>
  <c r="A398" i="2"/>
  <c r="A622" i="2"/>
  <c r="A706" i="2"/>
  <c r="A66" i="2"/>
  <c r="A94" i="2"/>
  <c r="A262" i="2"/>
  <c r="A626" i="2"/>
  <c r="A38" i="2"/>
  <c r="A51" i="2"/>
  <c r="A79" i="2"/>
  <c r="A359" i="2"/>
  <c r="A107" i="2"/>
  <c r="A163" i="2"/>
  <c r="A275" i="2"/>
  <c r="A135" i="2"/>
  <c r="A387" i="2"/>
  <c r="A331" i="2"/>
  <c r="A443" i="2"/>
  <c r="A156" i="2"/>
  <c r="A296" i="2"/>
  <c r="A436" i="2"/>
  <c r="A184" i="2"/>
  <c r="A195" i="2"/>
  <c r="A167" i="2"/>
  <c r="A111" i="2"/>
  <c r="A391" i="2"/>
  <c r="A55" i="2"/>
  <c r="A182" i="2"/>
  <c r="A462" i="2"/>
  <c r="A910" i="2"/>
  <c r="A938" i="2"/>
  <c r="A378" i="2"/>
  <c r="A294" i="2"/>
  <c r="A742" i="2"/>
  <c r="A406" i="2"/>
  <c r="A630" i="2"/>
  <c r="A966" i="2"/>
  <c r="A994" i="2"/>
  <c r="A602" i="2"/>
  <c r="A714" i="2"/>
  <c r="A70" i="2"/>
  <c r="A286" i="2"/>
  <c r="A370" i="2"/>
  <c r="A34" i="2"/>
  <c r="A734" i="2"/>
  <c r="A174" i="2"/>
  <c r="A90" i="2"/>
  <c r="A258" i="2"/>
  <c r="A538" i="2"/>
  <c r="A762" i="2"/>
  <c r="A790" i="2"/>
  <c r="A902" i="2"/>
  <c r="A930" i="2"/>
  <c r="A118" i="2"/>
  <c r="A146" i="2"/>
  <c r="A650" i="2"/>
  <c r="A986" i="2"/>
  <c r="A342" i="2"/>
  <c r="A426" i="2"/>
  <c r="A482" i="2"/>
  <c r="A566" i="2"/>
  <c r="A958" i="2"/>
  <c r="A1048" i="2"/>
  <c r="A874" i="2"/>
  <c r="A770" i="2"/>
  <c r="A126" i="2"/>
  <c r="A1050" i="2"/>
  <c r="A880" i="2"/>
  <c r="A454" i="2"/>
  <c r="A413" i="2"/>
  <c r="A846" i="2"/>
  <c r="A805" i="2"/>
  <c r="A490" i="2"/>
  <c r="A488" i="2"/>
  <c r="A98" i="2"/>
  <c r="A1085" i="2"/>
  <c r="A1022" i="2"/>
  <c r="A973" i="2"/>
  <c r="A854" i="2"/>
  <c r="A852" i="2"/>
  <c r="A777" i="2"/>
  <c r="A684" i="2"/>
  <c r="A658" i="2"/>
  <c r="A434" i="2"/>
  <c r="A942" i="2"/>
  <c r="A998" i="2"/>
  <c r="A606" i="2"/>
  <c r="A236" i="2"/>
  <c r="A320" i="2"/>
  <c r="A656" i="2"/>
  <c r="A908" i="2"/>
  <c r="A936" i="2"/>
  <c r="A964" i="2"/>
  <c r="A992" i="2"/>
  <c r="A712" i="2"/>
  <c r="A180" i="2"/>
  <c r="A740" i="2"/>
  <c r="A600" i="2"/>
  <c r="A628" i="2"/>
  <c r="A68" i="2"/>
  <c r="A1014" i="2"/>
  <c r="A721" i="2"/>
  <c r="A62" i="2"/>
  <c r="A678" i="2"/>
  <c r="A637" i="2"/>
  <c r="A594" i="2"/>
  <c r="A469" i="2"/>
  <c r="A154" i="2"/>
  <c r="A42" i="2"/>
  <c r="A889" i="2"/>
  <c r="A686" i="2"/>
  <c r="A546" i="2"/>
  <c r="A238" i="2"/>
  <c r="A230" i="2"/>
  <c r="A77" i="2"/>
  <c r="A553" i="2"/>
  <c r="A693" i="2"/>
  <c r="A1057" i="2"/>
  <c r="A861" i="2"/>
  <c r="A105" i="2"/>
  <c r="A133" i="2"/>
  <c r="A1001" i="2"/>
  <c r="A1029" i="2"/>
  <c r="A161" i="2"/>
  <c r="A441" i="2"/>
  <c r="A665" i="2"/>
  <c r="A49" i="2"/>
  <c r="A189" i="2"/>
  <c r="A917" i="2"/>
  <c r="A322" i="2"/>
  <c r="A266" i="2"/>
  <c r="A882" i="2"/>
  <c r="A581" i="2"/>
  <c r="A1020" i="2"/>
  <c r="A945" i="2"/>
  <c r="A662" i="2"/>
  <c r="A497" i="2"/>
  <c r="A376" i="2"/>
  <c r="A348" i="2"/>
  <c r="A1081" i="2"/>
  <c r="A920" i="2"/>
  <c r="A892" i="2"/>
  <c r="A857" i="2"/>
  <c r="A801" i="2"/>
  <c r="A781" i="2"/>
  <c r="A375" i="2"/>
  <c r="A1092" i="2"/>
  <c r="A1047" i="2"/>
  <c r="A1019" i="2"/>
  <c r="A809" i="2"/>
  <c r="A808" i="2"/>
  <c r="A756" i="2"/>
  <c r="A753" i="2"/>
  <c r="A752" i="2"/>
  <c r="A584" i="2"/>
  <c r="A389" i="2"/>
  <c r="A196" i="2"/>
  <c r="A193" i="2"/>
  <c r="A192" i="2"/>
  <c r="A157" i="2"/>
  <c r="A53" i="2"/>
  <c r="A52" i="2"/>
  <c r="A921" i="2"/>
  <c r="A780" i="2"/>
  <c r="A1088" i="2"/>
  <c r="A1053" i="2"/>
  <c r="A1025" i="2"/>
  <c r="A865" i="2"/>
  <c r="A864" i="2"/>
  <c r="A668" i="2"/>
  <c r="A585" i="2"/>
  <c r="A444" i="2"/>
  <c r="A363" i="2"/>
  <c r="A324" i="2"/>
  <c r="A279" i="2"/>
  <c r="A240" i="2"/>
  <c r="A128" i="2"/>
  <c r="A100" i="2"/>
  <c r="A83" i="2"/>
  <c r="A73" i="2"/>
  <c r="A893" i="2"/>
  <c r="A501" i="2"/>
  <c r="A500" i="2"/>
  <c r="A361" i="2"/>
  <c r="A1089" i="2"/>
  <c r="A1061" i="2"/>
  <c r="A1060" i="2"/>
  <c r="A991" i="2"/>
  <c r="A669" i="2"/>
  <c r="A352" i="2"/>
  <c r="A268" i="2"/>
  <c r="A191" i="2"/>
  <c r="A164" i="2"/>
  <c r="A46" i="2"/>
  <c r="A102" i="2"/>
  <c r="A242" i="2"/>
  <c r="A270" i="2"/>
  <c r="A298" i="2"/>
  <c r="A326" i="2"/>
  <c r="A354" i="2"/>
  <c r="A382" i="2"/>
  <c r="A158" i="2"/>
  <c r="A494" i="2"/>
  <c r="A410" i="2"/>
  <c r="A466" i="2"/>
  <c r="A774" i="2"/>
  <c r="A802" i="2"/>
  <c r="A74" i="2"/>
  <c r="A186" i="2"/>
  <c r="A438" i="2"/>
  <c r="A239" i="2"/>
  <c r="A267" i="2"/>
  <c r="A295" i="2"/>
  <c r="A323" i="2"/>
  <c r="A351" i="2"/>
  <c r="A379" i="2"/>
  <c r="A43" i="2"/>
  <c r="A99" i="2"/>
  <c r="A127" i="2"/>
  <c r="A155" i="2"/>
  <c r="A491" i="2"/>
  <c r="A407" i="2"/>
  <c r="A547" i="2"/>
  <c r="A463" i="2"/>
  <c r="A71" i="2"/>
  <c r="A435" i="2"/>
  <c r="A771" i="2"/>
  <c r="A743" i="2"/>
  <c r="A67" i="2"/>
  <c r="A123" i="2"/>
  <c r="A151" i="2"/>
  <c r="A459" i="2"/>
  <c r="A95" i="2"/>
  <c r="A179" i="2"/>
  <c r="A235" i="2"/>
  <c r="A291" i="2"/>
  <c r="A347" i="2"/>
  <c r="A403" i="2"/>
  <c r="A599" i="2"/>
  <c r="A627" i="2"/>
  <c r="A655" i="2"/>
  <c r="A683" i="2"/>
  <c r="A711" i="2"/>
  <c r="A739" i="2"/>
  <c r="A543" i="2"/>
  <c r="A571" i="2"/>
  <c r="A39" i="2"/>
  <c r="A319" i="2"/>
  <c r="A487" i="2"/>
  <c r="A252" i="2"/>
  <c r="A280" i="2"/>
  <c r="A308" i="2"/>
  <c r="A336" i="2"/>
  <c r="A364" i="2"/>
  <c r="A392" i="2"/>
  <c r="A84" i="2"/>
  <c r="A140" i="2"/>
  <c r="A448" i="2"/>
  <c r="A56" i="2"/>
  <c r="A112" i="2"/>
  <c r="A588" i="2"/>
  <c r="A504" i="2"/>
  <c r="A168" i="2"/>
  <c r="A92" i="2"/>
  <c r="A428" i="2"/>
  <c r="A456" i="2"/>
  <c r="A484" i="2"/>
  <c r="A540" i="2"/>
  <c r="A568" i="2"/>
  <c r="A596" i="2"/>
  <c r="A148" i="2"/>
  <c r="A64" i="2"/>
  <c r="A176" i="2"/>
  <c r="A260" i="2"/>
  <c r="A624" i="2"/>
  <c r="A736" i="2"/>
  <c r="A848" i="2"/>
  <c r="A876" i="2"/>
  <c r="A904" i="2"/>
  <c r="A932" i="2"/>
  <c r="A960" i="2"/>
  <c r="A988" i="2"/>
  <c r="A1016" i="2"/>
  <c r="A1044" i="2"/>
  <c r="A1072" i="2"/>
  <c r="A316" i="2"/>
  <c r="A652" i="2"/>
  <c r="A764" i="2"/>
  <c r="A792" i="2"/>
  <c r="A36" i="2"/>
  <c r="A288" i="2"/>
  <c r="A120" i="2"/>
  <c r="A372" i="2"/>
  <c r="A680" i="2"/>
  <c r="A89" i="2"/>
  <c r="A425" i="2"/>
  <c r="A453" i="2"/>
  <c r="A481" i="2"/>
  <c r="A537" i="2"/>
  <c r="A565" i="2"/>
  <c r="A593" i="2"/>
  <c r="A145" i="2"/>
  <c r="A61" i="2"/>
  <c r="A173" i="2"/>
  <c r="A257" i="2"/>
  <c r="A621" i="2"/>
  <c r="A733" i="2"/>
  <c r="A845" i="2"/>
  <c r="A873" i="2"/>
  <c r="A901" i="2"/>
  <c r="A929" i="2"/>
  <c r="A957" i="2"/>
  <c r="A985" i="2"/>
  <c r="A1013" i="2"/>
  <c r="A1041" i="2"/>
  <c r="A1069" i="2"/>
  <c r="A313" i="2"/>
  <c r="A649" i="2"/>
  <c r="A761" i="2"/>
  <c r="A789" i="2"/>
  <c r="A33" i="2"/>
  <c r="A285" i="2"/>
  <c r="A117" i="2"/>
  <c r="A369" i="2"/>
  <c r="A677" i="2"/>
  <c r="A1008" i="2"/>
  <c r="A952" i="2"/>
  <c r="A896" i="2"/>
  <c r="A812" i="2"/>
  <c r="A746" i="2"/>
  <c r="A715" i="2"/>
  <c r="A708" i="2"/>
  <c r="A705" i="2"/>
  <c r="A578" i="2"/>
  <c r="A575" i="2"/>
  <c r="A232" i="2"/>
  <c r="A229" i="2"/>
  <c r="A914" i="2"/>
  <c r="A718" i="2"/>
  <c r="A631" i="2"/>
  <c r="A799" i="2"/>
  <c r="A784" i="2"/>
  <c r="A687" i="2"/>
  <c r="A672" i="2"/>
  <c r="A659" i="2"/>
  <c r="A420" i="2"/>
  <c r="A1026" i="2"/>
  <c r="A1023" i="2"/>
  <c r="A970" i="2"/>
  <c r="A967" i="2"/>
  <c r="A911" i="2"/>
  <c r="A858" i="2"/>
  <c r="A855" i="2"/>
  <c r="A795" i="2"/>
  <c r="A1082" i="2"/>
  <c r="A1079" i="2"/>
  <c r="A1054" i="2"/>
  <c r="A1051" i="2"/>
  <c r="A1036" i="2"/>
  <c r="A980" i="2"/>
  <c r="A924" i="2"/>
  <c r="A868" i="2"/>
  <c r="A690" i="2"/>
  <c r="A634" i="2"/>
  <c r="A603" i="2"/>
  <c r="A560" i="2"/>
  <c r="A550" i="2"/>
  <c r="A431" i="2"/>
  <c r="A263" i="2"/>
  <c r="A130" i="2"/>
  <c r="A292" i="2"/>
  <c r="A132" i="2"/>
  <c r="A188" i="2"/>
  <c r="A244" i="2"/>
  <c r="A300" i="2"/>
  <c r="A356" i="2"/>
  <c r="A608" i="2"/>
  <c r="A636" i="2"/>
  <c r="A664" i="2"/>
  <c r="A692" i="2"/>
  <c r="A720" i="2"/>
  <c r="A748" i="2"/>
  <c r="A129" i="2"/>
  <c r="A241" i="2"/>
  <c r="A269" i="2"/>
  <c r="A297" i="2"/>
  <c r="A325" i="2"/>
  <c r="A353" i="2"/>
  <c r="A381" i="2"/>
  <c r="A185" i="2"/>
  <c r="A101" i="2"/>
  <c r="A409" i="2"/>
  <c r="A549" i="2"/>
  <c r="A605" i="2"/>
  <c r="A633" i="2"/>
  <c r="A661" i="2"/>
  <c r="A689" i="2"/>
  <c r="A717" i="2"/>
  <c r="A745" i="2"/>
  <c r="A125" i="2"/>
  <c r="A181" i="2"/>
  <c r="A237" i="2"/>
  <c r="A293" i="2"/>
  <c r="A349" i="2"/>
  <c r="A122" i="2"/>
  <c r="A430" i="2"/>
  <c r="A458" i="2"/>
  <c r="A486" i="2"/>
  <c r="A542" i="2"/>
  <c r="A570" i="2"/>
  <c r="A598" i="2"/>
  <c r="A178" i="2"/>
  <c r="A234" i="2"/>
  <c r="A290" i="2"/>
  <c r="A346" i="2"/>
  <c r="A402" i="2"/>
  <c r="A96" i="2"/>
  <c r="A657" i="2"/>
  <c r="A654" i="2"/>
  <c r="A552" i="2"/>
  <c r="A405" i="2"/>
  <c r="A377" i="2"/>
  <c r="A374" i="2"/>
  <c r="A150" i="2"/>
  <c r="A104" i="2"/>
  <c r="A40" i="2"/>
  <c r="A544" i="2"/>
  <c r="A152" i="2"/>
  <c r="A460" i="2"/>
  <c r="A233" i="2"/>
  <c r="A261" i="2"/>
  <c r="A289" i="2"/>
  <c r="A317" i="2"/>
  <c r="A345" i="2"/>
  <c r="A373" i="2"/>
  <c r="A401" i="2"/>
  <c r="A37" i="2"/>
  <c r="A569" i="2"/>
  <c r="A485" i="2"/>
  <c r="A796" i="2"/>
  <c r="A768" i="2"/>
  <c r="A457" i="2"/>
  <c r="A440" i="2"/>
  <c r="A404" i="2"/>
  <c r="A321" i="2"/>
  <c r="A318" i="2"/>
  <c r="A149" i="2"/>
  <c r="A121" i="2"/>
  <c r="A65" i="2"/>
  <c r="A248" i="2"/>
  <c r="A276" i="2"/>
  <c r="A304" i="2"/>
  <c r="A332" i="2"/>
  <c r="A360" i="2"/>
  <c r="A388" i="2"/>
  <c r="A245" i="2"/>
  <c r="A273" i="2"/>
  <c r="A301" i="2"/>
  <c r="A329" i="2"/>
  <c r="A357" i="2"/>
  <c r="A385" i="2"/>
  <c r="AN36" i="174"/>
  <c r="AN35" i="174"/>
  <c r="AN33" i="174"/>
  <c r="AN31" i="174"/>
  <c r="AN30" i="174"/>
  <c r="AN29" i="174"/>
  <c r="AN28" i="174"/>
  <c r="AN27" i="174"/>
  <c r="AN26" i="174"/>
  <c r="AN25" i="174"/>
  <c r="AN24" i="174"/>
  <c r="AN23" i="174"/>
  <c r="AN22" i="174"/>
  <c r="AN21" i="174"/>
  <c r="AN20" i="174"/>
  <c r="AN19" i="174"/>
  <c r="AN18" i="174"/>
  <c r="AN17" i="174"/>
  <c r="AN16" i="174"/>
  <c r="AN15" i="174"/>
  <c r="AN14" i="174"/>
  <c r="AN13" i="174"/>
  <c r="AN12" i="174"/>
  <c r="AN11" i="174"/>
  <c r="AN10" i="174"/>
  <c r="AN9" i="174"/>
  <c r="AN8" i="174"/>
  <c r="AN7" i="174"/>
  <c r="AN6" i="174"/>
  <c r="AN5" i="174"/>
  <c r="AN4" i="174"/>
  <c r="AN3" i="174"/>
  <c r="AN2" i="174"/>
  <c r="AM36" i="174"/>
  <c r="AM35" i="174"/>
  <c r="AM33" i="174"/>
  <c r="AM31" i="174"/>
  <c r="AM30" i="174"/>
  <c r="AM29" i="174"/>
  <c r="AM28" i="174"/>
  <c r="AM27" i="174"/>
  <c r="AM26" i="174"/>
  <c r="AM25" i="174"/>
  <c r="AM24" i="174"/>
  <c r="AM23" i="174"/>
  <c r="AM22" i="174"/>
  <c r="AM21" i="174"/>
  <c r="AM20" i="174"/>
  <c r="AM19" i="174"/>
  <c r="AM18" i="174"/>
  <c r="AM17" i="174"/>
  <c r="AM16" i="174"/>
  <c r="AM15" i="174"/>
  <c r="AM14" i="174"/>
  <c r="AM13" i="174"/>
  <c r="AM12" i="174"/>
  <c r="AM11" i="174"/>
  <c r="AM10" i="174"/>
  <c r="AM9" i="174"/>
  <c r="AM8" i="174"/>
  <c r="AM7" i="174"/>
  <c r="AM6" i="174"/>
  <c r="AM5" i="174"/>
  <c r="AM4" i="174"/>
  <c r="AM3" i="174"/>
  <c r="AM2" i="174"/>
  <c r="AL36" i="174"/>
  <c r="AL35" i="174"/>
  <c r="AL33" i="174"/>
  <c r="AL31" i="174"/>
  <c r="AL30" i="174"/>
  <c r="AL29" i="174"/>
  <c r="AL28" i="174"/>
  <c r="AL27" i="174"/>
  <c r="AL26" i="174"/>
  <c r="AL25" i="174"/>
  <c r="AL24" i="174"/>
  <c r="AL23" i="174"/>
  <c r="AL22" i="174"/>
  <c r="AL21" i="174"/>
  <c r="AL20" i="174"/>
  <c r="AL19" i="174"/>
  <c r="AL18" i="174"/>
  <c r="AL17" i="174"/>
  <c r="AL16" i="174"/>
  <c r="AL15" i="174"/>
  <c r="AL13" i="174"/>
  <c r="AL12" i="174"/>
  <c r="AL11" i="174"/>
  <c r="AL10" i="174"/>
  <c r="AL9" i="174"/>
  <c r="AL8" i="174"/>
  <c r="AL7" i="174"/>
  <c r="AL6" i="174"/>
  <c r="AL5" i="174"/>
  <c r="AL4" i="174"/>
  <c r="AL3" i="174"/>
  <c r="AL2" i="174"/>
  <c r="AK36" i="174"/>
  <c r="AK35" i="174"/>
  <c r="AK33" i="174"/>
  <c r="AK31" i="174"/>
  <c r="AK30" i="174"/>
  <c r="AK29" i="174"/>
  <c r="AK28" i="174"/>
  <c r="AK27" i="174"/>
  <c r="AK26" i="174"/>
  <c r="AK25" i="174"/>
  <c r="AK24" i="174"/>
  <c r="AK23" i="174"/>
  <c r="AK22" i="174"/>
  <c r="AK21" i="174"/>
  <c r="AK20" i="174"/>
  <c r="AK19" i="174"/>
  <c r="AK18" i="174"/>
  <c r="AK17" i="174"/>
  <c r="AK16" i="174"/>
  <c r="AK15" i="174"/>
  <c r="AK14" i="174"/>
  <c r="AK13" i="174"/>
  <c r="AK12" i="174"/>
  <c r="AK11" i="174"/>
  <c r="AK10" i="174"/>
  <c r="AK9" i="174"/>
  <c r="AK8" i="174"/>
  <c r="AK7" i="174"/>
  <c r="AK6" i="174"/>
  <c r="AK5" i="174"/>
  <c r="AK4" i="174"/>
  <c r="AK3" i="174"/>
  <c r="AK2" i="174"/>
  <c r="AJ36" i="174"/>
  <c r="AJ35" i="174"/>
  <c r="AJ33" i="174"/>
  <c r="AJ30" i="174"/>
  <c r="AJ29" i="174"/>
  <c r="AJ28" i="174"/>
  <c r="AJ27" i="174"/>
  <c r="AJ26" i="174"/>
  <c r="AJ25" i="174"/>
  <c r="AJ24" i="174"/>
  <c r="AJ23" i="174"/>
  <c r="AJ22" i="174"/>
  <c r="AJ21" i="174"/>
  <c r="AJ20" i="174"/>
  <c r="AJ19" i="174"/>
  <c r="AJ18" i="174"/>
  <c r="AJ17" i="174"/>
  <c r="AJ16" i="174"/>
  <c r="AJ15" i="174"/>
  <c r="AJ14" i="174"/>
  <c r="AJ13" i="174"/>
  <c r="AJ12" i="174"/>
  <c r="AJ11" i="174"/>
  <c r="AJ10" i="174"/>
  <c r="AJ9" i="174"/>
  <c r="AJ8" i="174"/>
  <c r="AJ7" i="174"/>
  <c r="AJ6" i="174"/>
  <c r="AJ5" i="174"/>
  <c r="AJ4" i="174"/>
  <c r="AJ3" i="174"/>
  <c r="AJ2" i="174"/>
  <c r="AI36" i="174"/>
  <c r="AI35" i="174"/>
  <c r="AI33" i="174"/>
  <c r="AI30" i="174"/>
  <c r="AI29" i="174"/>
  <c r="AI28" i="174"/>
  <c r="AI27" i="174"/>
  <c r="AI26" i="174"/>
  <c r="AI25" i="174"/>
  <c r="AI24" i="174"/>
  <c r="AI23" i="174"/>
  <c r="AI22" i="174"/>
  <c r="AI21" i="174"/>
  <c r="AI20" i="174"/>
  <c r="AI19" i="174"/>
  <c r="AI18" i="174"/>
  <c r="AI17" i="174"/>
  <c r="AI16" i="174"/>
  <c r="AI15" i="174"/>
  <c r="AI14" i="174"/>
  <c r="AI13" i="174"/>
  <c r="AI12" i="174"/>
  <c r="AI11" i="174"/>
  <c r="AI10" i="174"/>
  <c r="AI9" i="174"/>
  <c r="AI8" i="174"/>
  <c r="AI7" i="174"/>
  <c r="AI6" i="174"/>
  <c r="AI5" i="174"/>
  <c r="AI4" i="174"/>
  <c r="AI3" i="174"/>
  <c r="AI2" i="174"/>
  <c r="AH36" i="174"/>
  <c r="AH35" i="174"/>
  <c r="AH33" i="174"/>
  <c r="AH30" i="174"/>
  <c r="AH29" i="174"/>
  <c r="AH28" i="174"/>
  <c r="AH27" i="174"/>
  <c r="AH26" i="174"/>
  <c r="AH25" i="174"/>
  <c r="AH24" i="174"/>
  <c r="AH23" i="174"/>
  <c r="AH22" i="174"/>
  <c r="AH21" i="174"/>
  <c r="AH20" i="174"/>
  <c r="AH19" i="174"/>
  <c r="AH18" i="174"/>
  <c r="AH17" i="174"/>
  <c r="AH16" i="174"/>
  <c r="AH15" i="174"/>
  <c r="AH14" i="174"/>
  <c r="AH13" i="174"/>
  <c r="AH12" i="174"/>
  <c r="AH11" i="174"/>
  <c r="AH10" i="174"/>
  <c r="AH9" i="174"/>
  <c r="AH8" i="174"/>
  <c r="AH7" i="174"/>
  <c r="AH6" i="174"/>
  <c r="AH5" i="174"/>
  <c r="AH4" i="174"/>
  <c r="AH3" i="174"/>
  <c r="AH2" i="174"/>
  <c r="AG36" i="174"/>
  <c r="AG35" i="174"/>
  <c r="AG33" i="174"/>
  <c r="AG30" i="174"/>
  <c r="AG29" i="174"/>
  <c r="AG28" i="174"/>
  <c r="AG27" i="174"/>
  <c r="AG26" i="174"/>
  <c r="AG25" i="174"/>
  <c r="AG24" i="174"/>
  <c r="AG23" i="174"/>
  <c r="AG22" i="174"/>
  <c r="AG21" i="174"/>
  <c r="AG20" i="174"/>
  <c r="AG19" i="174"/>
  <c r="AG18" i="174"/>
  <c r="AG17" i="174"/>
  <c r="AG16" i="174"/>
  <c r="AG15" i="174"/>
  <c r="AG14" i="174"/>
  <c r="AG13" i="174"/>
  <c r="AG12" i="174"/>
  <c r="AG11" i="174"/>
  <c r="AG10" i="174"/>
  <c r="AG9" i="174"/>
  <c r="AG8" i="174"/>
  <c r="AG7" i="174"/>
  <c r="AG6" i="174"/>
  <c r="AG5" i="174"/>
  <c r="AG4" i="174"/>
  <c r="AG3" i="174"/>
  <c r="AG2" i="174"/>
  <c r="AF36" i="174"/>
  <c r="AF35" i="174"/>
  <c r="AF33" i="174"/>
  <c r="AF30" i="174"/>
  <c r="AF29" i="174"/>
  <c r="AF28" i="174"/>
  <c r="AF27" i="174"/>
  <c r="AF26" i="174"/>
  <c r="AF25" i="174"/>
  <c r="AF24" i="174"/>
  <c r="AF23" i="174"/>
  <c r="AF22" i="174"/>
  <c r="AF21" i="174"/>
  <c r="AF20" i="174"/>
  <c r="AF19" i="174"/>
  <c r="AF18" i="174"/>
  <c r="AF17" i="174"/>
  <c r="AF16" i="174"/>
  <c r="AF15" i="174"/>
  <c r="AF14" i="174"/>
  <c r="AF13" i="174"/>
  <c r="AF12" i="174"/>
  <c r="AF11" i="174"/>
  <c r="AF10" i="174"/>
  <c r="AF9" i="174"/>
  <c r="AF8" i="174"/>
  <c r="AF7" i="174"/>
  <c r="AF6" i="174"/>
  <c r="AF5" i="174"/>
  <c r="AF4" i="174"/>
  <c r="AF3" i="174"/>
  <c r="AF2" i="174"/>
  <c r="AE36" i="174"/>
  <c r="AE35" i="174"/>
  <c r="AE33" i="174"/>
  <c r="AE32" i="174"/>
  <c r="AE30" i="174"/>
  <c r="AE29" i="174"/>
  <c r="AE28" i="174"/>
  <c r="AE27" i="174"/>
  <c r="AE26" i="174"/>
  <c r="AE21" i="174"/>
  <c r="AE20" i="174"/>
  <c r="AE19" i="174"/>
  <c r="AE18" i="174"/>
  <c r="AE17" i="174"/>
  <c r="AE16" i="174"/>
  <c r="AE15" i="174"/>
  <c r="AE13" i="174"/>
  <c r="AE12" i="174"/>
  <c r="AE11" i="174"/>
  <c r="AE10" i="174"/>
  <c r="AE9" i="174"/>
  <c r="AE3" i="174"/>
  <c r="AE2" i="174"/>
  <c r="AD36" i="174"/>
  <c r="AD35" i="174"/>
  <c r="AD33" i="174"/>
  <c r="AD30" i="174"/>
  <c r="AD29" i="174"/>
  <c r="AD28" i="174"/>
  <c r="AD27" i="174"/>
  <c r="AD26" i="174"/>
  <c r="AD25" i="174"/>
  <c r="AD24" i="174"/>
  <c r="AD23" i="174"/>
  <c r="AD22" i="174"/>
  <c r="AD21" i="174"/>
  <c r="AD20" i="174"/>
  <c r="AD19" i="174"/>
  <c r="AD18" i="174"/>
  <c r="AD17" i="174"/>
  <c r="AD16" i="174"/>
  <c r="AD15" i="174"/>
  <c r="AD14" i="174"/>
  <c r="AD13" i="174"/>
  <c r="AD12" i="174"/>
  <c r="AD11" i="174"/>
  <c r="AD10" i="174"/>
  <c r="AD9" i="174"/>
  <c r="AD8" i="174"/>
  <c r="AD7" i="174"/>
  <c r="AD6" i="174"/>
  <c r="AD5" i="174"/>
  <c r="AD4" i="174"/>
  <c r="AD3" i="174"/>
  <c r="AD2" i="174"/>
  <c r="AC36" i="174"/>
  <c r="AC35" i="174"/>
  <c r="AC33" i="174"/>
  <c r="AC30" i="174"/>
  <c r="AC29" i="174"/>
  <c r="AC28" i="174"/>
  <c r="AC27" i="174"/>
  <c r="AC26" i="174"/>
  <c r="AC25" i="174"/>
  <c r="AC24" i="174"/>
  <c r="AC23" i="174"/>
  <c r="AC22" i="174"/>
  <c r="AC21" i="174"/>
  <c r="AC20" i="174"/>
  <c r="AC19" i="174"/>
  <c r="AC18" i="174"/>
  <c r="AC17" i="174"/>
  <c r="AC16" i="174"/>
  <c r="AC15" i="174"/>
  <c r="AC14" i="174"/>
  <c r="AC13" i="174"/>
  <c r="AC12" i="174"/>
  <c r="AC11" i="174"/>
  <c r="AC10" i="174"/>
  <c r="AC9" i="174"/>
  <c r="AC8" i="174"/>
  <c r="AC7" i="174"/>
  <c r="AC6" i="174"/>
  <c r="AC5" i="174"/>
  <c r="AC4" i="174"/>
  <c r="AC3" i="174"/>
  <c r="AC2" i="174"/>
  <c r="AB36" i="174"/>
  <c r="AB35" i="174"/>
  <c r="AB33" i="174"/>
  <c r="AB30" i="174"/>
  <c r="AB29" i="174"/>
  <c r="AB28" i="174"/>
  <c r="AB27" i="174"/>
  <c r="AB26" i="174"/>
  <c r="AB25" i="174"/>
  <c r="AB24" i="174"/>
  <c r="AB23" i="174"/>
  <c r="AB22" i="174"/>
  <c r="AB21" i="174"/>
  <c r="AB20" i="174"/>
  <c r="AB19" i="174"/>
  <c r="AB18" i="174"/>
  <c r="AB17" i="174"/>
  <c r="AB16" i="174"/>
  <c r="AB15" i="174"/>
  <c r="AB14" i="174"/>
  <c r="AB13" i="174"/>
  <c r="AB12" i="174"/>
  <c r="AB11" i="174"/>
  <c r="AB10" i="174"/>
  <c r="AB9" i="174"/>
  <c r="AB8" i="174"/>
  <c r="AB7" i="174"/>
  <c r="AB6" i="174"/>
  <c r="AB5" i="174"/>
  <c r="AB4" i="174"/>
  <c r="AB3" i="174"/>
  <c r="AB2" i="174"/>
  <c r="AA36" i="174"/>
  <c r="AA35" i="174"/>
  <c r="AA33" i="174"/>
  <c r="AA30" i="174"/>
  <c r="AA29" i="174"/>
  <c r="AA28" i="174"/>
  <c r="AA27" i="174"/>
  <c r="AA26" i="174"/>
  <c r="AA25" i="174"/>
  <c r="AA24" i="174"/>
  <c r="AA23" i="174"/>
  <c r="AA22" i="174"/>
  <c r="AA21" i="174"/>
  <c r="AA20" i="174"/>
  <c r="AA19" i="174"/>
  <c r="AA18" i="174"/>
  <c r="AA17" i="174"/>
  <c r="AA16" i="174"/>
  <c r="AA15" i="174"/>
  <c r="AA13" i="174"/>
  <c r="AA12" i="174"/>
  <c r="AA11" i="174"/>
  <c r="AA10" i="174"/>
  <c r="AA9" i="174"/>
  <c r="AA8" i="174"/>
  <c r="AA7" i="174"/>
  <c r="AA6" i="174"/>
  <c r="AA5" i="174"/>
  <c r="AA4" i="174"/>
  <c r="AA3" i="174"/>
  <c r="AA2" i="174"/>
  <c r="Z36" i="174"/>
  <c r="Z35" i="174"/>
  <c r="Z33" i="174"/>
  <c r="Z30" i="174"/>
  <c r="Z29" i="174"/>
  <c r="Z28" i="174"/>
  <c r="Z27" i="174"/>
  <c r="Z26" i="174"/>
  <c r="Z25" i="174"/>
  <c r="Z24" i="174"/>
  <c r="Z23" i="174"/>
  <c r="Z22" i="174"/>
  <c r="Z21" i="174"/>
  <c r="Z20" i="174"/>
  <c r="Z19" i="174"/>
  <c r="Z18" i="174"/>
  <c r="Z17" i="174"/>
  <c r="Z16" i="174"/>
  <c r="Z15" i="174"/>
  <c r="Z14" i="174"/>
  <c r="Z13" i="174"/>
  <c r="Z12" i="174"/>
  <c r="Z11" i="174"/>
  <c r="Z10" i="174"/>
  <c r="Z9" i="174"/>
  <c r="Z8" i="174"/>
  <c r="Z7" i="174"/>
  <c r="Z6" i="174"/>
  <c r="Z5" i="174"/>
  <c r="Z4" i="174"/>
  <c r="Z3" i="174"/>
  <c r="Z2" i="174"/>
  <c r="Y36" i="174"/>
  <c r="Y35" i="174"/>
  <c r="Y33" i="174"/>
  <c r="Y30" i="174"/>
  <c r="Y29" i="174"/>
  <c r="Y28" i="174"/>
  <c r="Y27" i="174"/>
  <c r="Y26" i="174"/>
  <c r="Y25" i="174"/>
  <c r="Y24" i="174"/>
  <c r="Y23" i="174"/>
  <c r="Y22" i="174"/>
  <c r="Y21" i="174"/>
  <c r="Y20" i="174"/>
  <c r="Y19" i="174"/>
  <c r="Y18" i="174"/>
  <c r="Y17" i="174"/>
  <c r="Y16" i="174"/>
  <c r="Y15" i="174"/>
  <c r="Y14" i="174"/>
  <c r="Y13" i="174"/>
  <c r="Y12" i="174"/>
  <c r="Y11" i="174"/>
  <c r="Y10" i="174"/>
  <c r="Y9" i="174"/>
  <c r="Y8" i="174"/>
  <c r="Y7" i="174"/>
  <c r="Y6" i="174"/>
  <c r="Y5" i="174"/>
  <c r="Y4" i="174"/>
  <c r="Y3" i="174"/>
  <c r="Y2" i="174"/>
  <c r="X36" i="174"/>
  <c r="X35" i="174"/>
  <c r="X33" i="174"/>
  <c r="X30" i="174"/>
  <c r="X29" i="174"/>
  <c r="X28" i="174"/>
  <c r="X27" i="174"/>
  <c r="X26" i="174"/>
  <c r="X25" i="174"/>
  <c r="X24" i="174"/>
  <c r="X23" i="174"/>
  <c r="X22" i="174"/>
  <c r="X21" i="174"/>
  <c r="X20" i="174"/>
  <c r="X19" i="174"/>
  <c r="X18" i="174"/>
  <c r="X17" i="174"/>
  <c r="X16" i="174"/>
  <c r="X15" i="174"/>
  <c r="X14" i="174"/>
  <c r="X13" i="174"/>
  <c r="X12" i="174"/>
  <c r="X11" i="174"/>
  <c r="X10" i="174"/>
  <c r="X9" i="174"/>
  <c r="X8" i="174"/>
  <c r="X7" i="174"/>
  <c r="X6" i="174"/>
  <c r="X5" i="174"/>
  <c r="X4" i="174"/>
  <c r="X3" i="174"/>
  <c r="X2" i="174"/>
  <c r="W36" i="174"/>
  <c r="W35" i="174"/>
  <c r="W33" i="174"/>
  <c r="W30" i="174"/>
  <c r="W29" i="174"/>
  <c r="W28" i="174"/>
  <c r="W27" i="174"/>
  <c r="W26" i="174"/>
  <c r="W25" i="174"/>
  <c r="W24" i="174"/>
  <c r="W23" i="174"/>
  <c r="W22" i="174"/>
  <c r="W21" i="174"/>
  <c r="W20" i="174"/>
  <c r="W19" i="174"/>
  <c r="W18" i="174"/>
  <c r="W17" i="174"/>
  <c r="W16" i="174"/>
  <c r="W15" i="174"/>
  <c r="W13" i="174"/>
  <c r="W12" i="174"/>
  <c r="W11" i="174"/>
  <c r="W10" i="174"/>
  <c r="W9" i="174"/>
  <c r="W8" i="174"/>
  <c r="W7" i="174"/>
  <c r="W6" i="174"/>
  <c r="W5" i="174"/>
  <c r="W4" i="174"/>
  <c r="W3" i="174"/>
  <c r="W2" i="174"/>
  <c r="V36" i="174"/>
  <c r="V35" i="174"/>
  <c r="V33" i="174"/>
  <c r="V30" i="174"/>
  <c r="V29" i="174"/>
  <c r="V28" i="174"/>
  <c r="V27" i="174"/>
  <c r="V26" i="174"/>
  <c r="V25" i="174"/>
  <c r="V24" i="174"/>
  <c r="V23" i="174"/>
  <c r="V22" i="174"/>
  <c r="V21" i="174"/>
  <c r="V20" i="174"/>
  <c r="V19" i="174"/>
  <c r="V18" i="174"/>
  <c r="V17" i="174"/>
  <c r="V16" i="174"/>
  <c r="V15" i="174"/>
  <c r="V14" i="174"/>
  <c r="V13" i="174"/>
  <c r="V12" i="174"/>
  <c r="V11" i="174"/>
  <c r="V10" i="174"/>
  <c r="V9" i="174"/>
  <c r="V8" i="174"/>
  <c r="V7" i="174"/>
  <c r="V6" i="174"/>
  <c r="V5" i="174"/>
  <c r="V4" i="174"/>
  <c r="V3" i="174"/>
  <c r="V2" i="174"/>
  <c r="U36" i="174"/>
  <c r="U35" i="174"/>
  <c r="U33" i="174"/>
  <c r="U30" i="174"/>
  <c r="U29" i="174"/>
  <c r="U28" i="174"/>
  <c r="U27" i="174"/>
  <c r="U26" i="174"/>
  <c r="U25" i="174"/>
  <c r="U24" i="174"/>
  <c r="U23" i="174"/>
  <c r="U22" i="174"/>
  <c r="U21" i="174"/>
  <c r="U20" i="174"/>
  <c r="U19" i="174"/>
  <c r="U18" i="174"/>
  <c r="U17" i="174"/>
  <c r="U16" i="174"/>
  <c r="U15" i="174"/>
  <c r="U14" i="174"/>
  <c r="U13" i="174"/>
  <c r="U12" i="174"/>
  <c r="U11" i="174"/>
  <c r="U10" i="174"/>
  <c r="U9" i="174"/>
  <c r="U8" i="174"/>
  <c r="U7" i="174"/>
  <c r="U6" i="174"/>
  <c r="U5" i="174"/>
  <c r="U4" i="174"/>
  <c r="U3" i="174"/>
  <c r="U2" i="174"/>
  <c r="T36" i="174"/>
  <c r="T35" i="174"/>
  <c r="T33" i="174"/>
  <c r="T30" i="174"/>
  <c r="T29" i="174"/>
  <c r="T28" i="174"/>
  <c r="T27" i="174"/>
  <c r="T26" i="174"/>
  <c r="T25" i="174"/>
  <c r="T24" i="174"/>
  <c r="T23" i="174"/>
  <c r="T22" i="174"/>
  <c r="T21" i="174"/>
  <c r="T20" i="174"/>
  <c r="T19" i="174"/>
  <c r="T18" i="174"/>
  <c r="T17" i="174"/>
  <c r="T16" i="174"/>
  <c r="T15" i="174"/>
  <c r="T14" i="174"/>
  <c r="T13" i="174"/>
  <c r="T12" i="174"/>
  <c r="T11" i="174"/>
  <c r="T10" i="174"/>
  <c r="T9" i="174"/>
  <c r="T8" i="174"/>
  <c r="T7" i="174"/>
  <c r="T6" i="174"/>
  <c r="T5" i="174"/>
  <c r="T4" i="174"/>
  <c r="T3" i="174"/>
  <c r="T2" i="174"/>
  <c r="S36" i="174"/>
  <c r="S35" i="174"/>
  <c r="S33" i="174"/>
  <c r="S30" i="174"/>
  <c r="S29" i="174"/>
  <c r="S28" i="174"/>
  <c r="S27" i="174"/>
  <c r="S26" i="174"/>
  <c r="S25" i="174"/>
  <c r="S24" i="174"/>
  <c r="S23" i="174"/>
  <c r="S22" i="174"/>
  <c r="S21" i="174"/>
  <c r="S20" i="174"/>
  <c r="S19" i="174"/>
  <c r="S18" i="174"/>
  <c r="S17" i="174"/>
  <c r="S16" i="174"/>
  <c r="S15" i="174"/>
  <c r="S14" i="174"/>
  <c r="S13" i="174"/>
  <c r="S12" i="174"/>
  <c r="S11" i="174"/>
  <c r="S10" i="174"/>
  <c r="S9" i="174"/>
  <c r="S8" i="174"/>
  <c r="S7" i="174"/>
  <c r="S6" i="174"/>
  <c r="S5" i="174"/>
  <c r="S4" i="174"/>
  <c r="S3" i="174"/>
  <c r="S2" i="174"/>
  <c r="R36" i="174"/>
  <c r="R35" i="174"/>
  <c r="R33" i="174"/>
  <c r="R30" i="174"/>
  <c r="R29" i="174"/>
  <c r="R28" i="174"/>
  <c r="R27" i="174"/>
  <c r="R26" i="174"/>
  <c r="R25" i="174"/>
  <c r="R24" i="174"/>
  <c r="R23" i="174"/>
  <c r="R22" i="174"/>
  <c r="R21" i="174"/>
  <c r="R20" i="174"/>
  <c r="R19" i="174"/>
  <c r="R18" i="174"/>
  <c r="R17" i="174"/>
  <c r="R16" i="174"/>
  <c r="R15" i="174"/>
  <c r="R14" i="174"/>
  <c r="R13" i="174"/>
  <c r="R12" i="174"/>
  <c r="R11" i="174"/>
  <c r="R10" i="174"/>
  <c r="R9" i="174"/>
  <c r="R8" i="174"/>
  <c r="R7" i="174"/>
  <c r="R6" i="174"/>
  <c r="R5" i="174"/>
  <c r="R4" i="174"/>
  <c r="R3" i="174"/>
  <c r="R2" i="174"/>
  <c r="Q36" i="174"/>
  <c r="Q35" i="174"/>
  <c r="Q33" i="174"/>
  <c r="Q30" i="174"/>
  <c r="Q29" i="174"/>
  <c r="Q28" i="174"/>
  <c r="Q27" i="174"/>
  <c r="Q26" i="174"/>
  <c r="Q25" i="174"/>
  <c r="Q24" i="174"/>
  <c r="Q23" i="174"/>
  <c r="Q22" i="174"/>
  <c r="Q21" i="174"/>
  <c r="Q20" i="174"/>
  <c r="Q19" i="174"/>
  <c r="Q18" i="174"/>
  <c r="Q17" i="174"/>
  <c r="Q16" i="174"/>
  <c r="Q15" i="174"/>
  <c r="Q14" i="174"/>
  <c r="Q13" i="174"/>
  <c r="Q12" i="174"/>
  <c r="Q11" i="174"/>
  <c r="Q10" i="174"/>
  <c r="Q9" i="174"/>
  <c r="Q8" i="174"/>
  <c r="Q7" i="174"/>
  <c r="Q6" i="174"/>
  <c r="Q5" i="174"/>
  <c r="Q4" i="174"/>
  <c r="Q3" i="174"/>
  <c r="Q2" i="174"/>
  <c r="P36" i="174"/>
  <c r="P35" i="174"/>
  <c r="P33" i="174"/>
  <c r="P30" i="174"/>
  <c r="P29" i="174"/>
  <c r="P28" i="174"/>
  <c r="P27" i="174"/>
  <c r="P26" i="174"/>
  <c r="P25" i="174"/>
  <c r="P24" i="174"/>
  <c r="P23" i="174"/>
  <c r="P22" i="174"/>
  <c r="P21" i="174"/>
  <c r="P20" i="174"/>
  <c r="P19" i="174"/>
  <c r="P18" i="174"/>
  <c r="P17" i="174"/>
  <c r="P16" i="174"/>
  <c r="P15" i="174"/>
  <c r="P14" i="174"/>
  <c r="P13" i="174"/>
  <c r="P12" i="174"/>
  <c r="P11" i="174"/>
  <c r="P10" i="174"/>
  <c r="P9" i="174"/>
  <c r="P8" i="174"/>
  <c r="P7" i="174"/>
  <c r="P6" i="174"/>
  <c r="P5" i="174"/>
  <c r="P4" i="174"/>
  <c r="P3" i="174"/>
  <c r="P2" i="174"/>
  <c r="O36" i="174"/>
  <c r="O35" i="174"/>
  <c r="O33" i="174"/>
  <c r="O30" i="174"/>
  <c r="O29" i="174"/>
  <c r="O28" i="174"/>
  <c r="O27" i="174"/>
  <c r="O26" i="174"/>
  <c r="O25" i="174"/>
  <c r="O24" i="174"/>
  <c r="O23" i="174"/>
  <c r="O22" i="174"/>
  <c r="O21" i="174"/>
  <c r="O20" i="174"/>
  <c r="O19" i="174"/>
  <c r="O18" i="174"/>
  <c r="O17" i="174"/>
  <c r="O16" i="174"/>
  <c r="O15" i="174"/>
  <c r="O14" i="174"/>
  <c r="O13" i="174"/>
  <c r="O12" i="174"/>
  <c r="O11" i="174"/>
  <c r="O10" i="174"/>
  <c r="O9" i="174"/>
  <c r="O8" i="174"/>
  <c r="O7" i="174"/>
  <c r="O6" i="174"/>
  <c r="O5" i="174"/>
  <c r="O4" i="174"/>
  <c r="O3" i="174"/>
  <c r="O2" i="174"/>
  <c r="N36" i="174"/>
  <c r="N35" i="174"/>
  <c r="N33" i="174"/>
  <c r="N30" i="174"/>
  <c r="N29" i="174"/>
  <c r="N28" i="174"/>
  <c r="N27" i="174"/>
  <c r="N26" i="174"/>
  <c r="N25" i="174"/>
  <c r="N24" i="174"/>
  <c r="N23" i="174"/>
  <c r="N22" i="174"/>
  <c r="N21" i="174"/>
  <c r="N20" i="174"/>
  <c r="N19" i="174"/>
  <c r="N18" i="174"/>
  <c r="N17" i="174"/>
  <c r="N16" i="174"/>
  <c r="N15" i="174"/>
  <c r="N14" i="174"/>
  <c r="N13" i="174"/>
  <c r="N12" i="174"/>
  <c r="N11" i="174"/>
  <c r="N10" i="174"/>
  <c r="N9" i="174"/>
  <c r="N8" i="174"/>
  <c r="N7" i="174"/>
  <c r="N6" i="174"/>
  <c r="N5" i="174"/>
  <c r="N4" i="174"/>
  <c r="N3" i="174"/>
  <c r="N2" i="174"/>
  <c r="M36" i="174"/>
  <c r="M35" i="174"/>
  <c r="M33" i="174"/>
  <c r="M30" i="174"/>
  <c r="M29" i="174"/>
  <c r="M28" i="174"/>
  <c r="M27" i="174"/>
  <c r="M26" i="174"/>
  <c r="M25" i="174"/>
  <c r="M24" i="174"/>
  <c r="M23" i="174"/>
  <c r="M22" i="174"/>
  <c r="M21" i="174"/>
  <c r="M20" i="174"/>
  <c r="M19" i="174"/>
  <c r="M18" i="174"/>
  <c r="M17" i="174"/>
  <c r="M16" i="174"/>
  <c r="M15" i="174"/>
  <c r="M14" i="174"/>
  <c r="M13" i="174"/>
  <c r="M12" i="174"/>
  <c r="M11" i="174"/>
  <c r="M10" i="174"/>
  <c r="M9" i="174"/>
  <c r="M8" i="174"/>
  <c r="M7" i="174"/>
  <c r="M6" i="174"/>
  <c r="M5" i="174"/>
  <c r="M4" i="174"/>
  <c r="M3" i="174"/>
  <c r="M2" i="174"/>
  <c r="L36" i="174"/>
  <c r="L35" i="174"/>
  <c r="L33" i="174"/>
  <c r="L30" i="174"/>
  <c r="L29" i="174"/>
  <c r="L28" i="174"/>
  <c r="L27" i="174"/>
  <c r="L26" i="174"/>
  <c r="L25" i="174"/>
  <c r="L24" i="174"/>
  <c r="L23" i="174"/>
  <c r="L22" i="174"/>
  <c r="L21" i="174"/>
  <c r="L20" i="174"/>
  <c r="L19" i="174"/>
  <c r="L18" i="174"/>
  <c r="L17" i="174"/>
  <c r="L16" i="174"/>
  <c r="L15" i="174"/>
  <c r="L14" i="174"/>
  <c r="L13" i="174"/>
  <c r="L12" i="174"/>
  <c r="L11" i="174"/>
  <c r="L10" i="174"/>
  <c r="L9" i="174"/>
  <c r="L8" i="174"/>
  <c r="L7" i="174"/>
  <c r="L6" i="174"/>
  <c r="L5" i="174"/>
  <c r="L4" i="174"/>
  <c r="L3" i="174"/>
  <c r="L2" i="174"/>
  <c r="K36" i="174"/>
  <c r="K35" i="174"/>
  <c r="K33" i="174"/>
  <c r="K30" i="174"/>
  <c r="K29" i="174"/>
  <c r="K28" i="174"/>
  <c r="K27" i="174"/>
  <c r="K26" i="174"/>
  <c r="K25" i="174"/>
  <c r="K24" i="174"/>
  <c r="K23" i="174"/>
  <c r="K22" i="174"/>
  <c r="K21" i="174"/>
  <c r="K20" i="174"/>
  <c r="K19" i="174"/>
  <c r="K18" i="174"/>
  <c r="K17" i="174"/>
  <c r="K16" i="174"/>
  <c r="K15" i="174"/>
  <c r="K14" i="174"/>
  <c r="K13" i="174"/>
  <c r="K12" i="174"/>
  <c r="K11" i="174"/>
  <c r="K10" i="174"/>
  <c r="K9" i="174"/>
  <c r="K8" i="174"/>
  <c r="K7" i="174"/>
  <c r="K6" i="174"/>
  <c r="K5" i="174"/>
  <c r="K4" i="174"/>
  <c r="K3" i="174"/>
  <c r="K2" i="174"/>
  <c r="J36" i="174"/>
  <c r="J35" i="174"/>
  <c r="J33" i="174"/>
  <c r="J30" i="174"/>
  <c r="J29" i="174"/>
  <c r="J28" i="174"/>
  <c r="J27" i="174"/>
  <c r="J26" i="174"/>
  <c r="J25" i="174"/>
  <c r="J24" i="174"/>
  <c r="J23" i="174"/>
  <c r="J22" i="174"/>
  <c r="J21" i="174"/>
  <c r="J20" i="174"/>
  <c r="J19" i="174"/>
  <c r="J18" i="174"/>
  <c r="J17" i="174"/>
  <c r="J16" i="174"/>
  <c r="J15" i="174"/>
  <c r="J14" i="174"/>
  <c r="J13" i="174"/>
  <c r="J12" i="174"/>
  <c r="J11" i="174"/>
  <c r="J10" i="174"/>
  <c r="J9" i="174"/>
  <c r="J8" i="174"/>
  <c r="J7" i="174"/>
  <c r="J6" i="174"/>
  <c r="J5" i="174"/>
  <c r="J4" i="174"/>
  <c r="J3" i="174"/>
  <c r="J2" i="174"/>
  <c r="I36" i="174"/>
  <c r="I35" i="174"/>
  <c r="I33" i="174"/>
  <c r="I32" i="174"/>
  <c r="I30" i="174"/>
  <c r="I29" i="174"/>
  <c r="I28" i="174"/>
  <c r="I27" i="174"/>
  <c r="I26" i="174"/>
  <c r="I21" i="174"/>
  <c r="I20" i="174"/>
  <c r="I19" i="174"/>
  <c r="I18" i="174"/>
  <c r="I17" i="174"/>
  <c r="I16" i="174"/>
  <c r="I15" i="174"/>
  <c r="I14" i="174"/>
  <c r="I13" i="174"/>
  <c r="I12" i="174"/>
  <c r="I11" i="174"/>
  <c r="I10" i="174"/>
  <c r="I9" i="174"/>
  <c r="I3" i="174"/>
  <c r="I2" i="174"/>
  <c r="H35" i="174"/>
  <c r="H33" i="174"/>
  <c r="H30" i="174"/>
  <c r="H29" i="174"/>
  <c r="H28" i="174"/>
  <c r="H27" i="174"/>
  <c r="H26" i="174"/>
  <c r="H25" i="174"/>
  <c r="H24" i="174"/>
  <c r="H23" i="174"/>
  <c r="H22" i="174"/>
  <c r="H21" i="174"/>
  <c r="H20" i="174"/>
  <c r="H19" i="174"/>
  <c r="H18" i="174"/>
  <c r="H17" i="174"/>
  <c r="H16" i="174"/>
  <c r="H15" i="174"/>
  <c r="H14" i="174"/>
  <c r="H13" i="174"/>
  <c r="H12" i="174"/>
  <c r="H11" i="174"/>
  <c r="H10" i="174"/>
  <c r="H9" i="174"/>
  <c r="H8" i="174"/>
  <c r="H7" i="174"/>
  <c r="H6" i="174"/>
  <c r="H5" i="174"/>
  <c r="H4" i="174"/>
  <c r="H3" i="174"/>
  <c r="H2" i="174"/>
  <c r="G36" i="174"/>
  <c r="G35" i="174"/>
  <c r="G33" i="174"/>
  <c r="G30" i="174"/>
  <c r="G29" i="174"/>
  <c r="G28" i="174"/>
  <c r="G27" i="174"/>
  <c r="G26" i="174"/>
  <c r="G25" i="174"/>
  <c r="G24" i="174"/>
  <c r="G23" i="174"/>
  <c r="G22" i="174"/>
  <c r="G21" i="174"/>
  <c r="G20" i="174"/>
  <c r="G19" i="174"/>
  <c r="G18" i="174"/>
  <c r="G17" i="174"/>
  <c r="G16" i="174"/>
  <c r="G15" i="174"/>
  <c r="G14" i="174"/>
  <c r="G13" i="174"/>
  <c r="G12" i="174"/>
  <c r="G11" i="174"/>
  <c r="G10" i="174"/>
  <c r="G9" i="174"/>
  <c r="G8" i="174"/>
  <c r="G7" i="174"/>
  <c r="G6" i="174"/>
  <c r="G5" i="174"/>
  <c r="G4" i="174"/>
  <c r="G3" i="174"/>
  <c r="G2" i="174"/>
  <c r="B25" i="174"/>
  <c r="F36" i="174"/>
  <c r="F35" i="174"/>
  <c r="F33" i="174"/>
  <c r="F30" i="174"/>
  <c r="F29" i="174"/>
  <c r="F28" i="174"/>
  <c r="F27" i="174"/>
  <c r="F26" i="174"/>
  <c r="F25" i="174"/>
  <c r="F24" i="174"/>
  <c r="F23" i="174"/>
  <c r="F22" i="174"/>
  <c r="F21" i="174"/>
  <c r="F20" i="174"/>
  <c r="F19" i="174"/>
  <c r="F18" i="174"/>
  <c r="F17" i="174"/>
  <c r="F16" i="174"/>
  <c r="F15" i="174"/>
  <c r="F14" i="174"/>
  <c r="F13" i="174"/>
  <c r="F12" i="174"/>
  <c r="F11" i="174"/>
  <c r="F10" i="174"/>
  <c r="F9" i="174"/>
  <c r="F8" i="174"/>
  <c r="F7" i="174"/>
  <c r="F6" i="174"/>
  <c r="F5" i="174"/>
  <c r="F4" i="174"/>
  <c r="F3" i="174"/>
  <c r="F2" i="174"/>
  <c r="E36" i="174"/>
  <c r="E35" i="174"/>
  <c r="E33" i="174"/>
  <c r="E30" i="174"/>
  <c r="E29" i="174"/>
  <c r="E28" i="174"/>
  <c r="E27" i="174"/>
  <c r="E26" i="174"/>
  <c r="E25" i="174"/>
  <c r="E24" i="174"/>
  <c r="E23" i="174"/>
  <c r="E22" i="174"/>
  <c r="E21" i="174"/>
  <c r="E20" i="174"/>
  <c r="E19" i="174"/>
  <c r="E18" i="174"/>
  <c r="E17" i="174"/>
  <c r="E16" i="174"/>
  <c r="E15" i="174"/>
  <c r="E13" i="174"/>
  <c r="E12" i="174"/>
  <c r="E11" i="174"/>
  <c r="E10" i="174"/>
  <c r="E9" i="174"/>
  <c r="E8" i="174"/>
  <c r="E7" i="174"/>
  <c r="E6" i="174"/>
  <c r="E5" i="174"/>
  <c r="E4" i="174"/>
  <c r="E3" i="174"/>
  <c r="E2" i="174"/>
  <c r="D36" i="174"/>
  <c r="D35" i="174"/>
  <c r="D33" i="174"/>
  <c r="D30" i="174"/>
  <c r="D29" i="174"/>
  <c r="D28" i="174"/>
  <c r="D27" i="174"/>
  <c r="D26" i="174"/>
  <c r="D25" i="174"/>
  <c r="D24" i="174"/>
  <c r="D23" i="174"/>
  <c r="D22" i="174"/>
  <c r="D21" i="174"/>
  <c r="D20" i="174"/>
  <c r="D19" i="174"/>
  <c r="D18" i="174"/>
  <c r="D17" i="174"/>
  <c r="D16" i="174"/>
  <c r="D15" i="174"/>
  <c r="D14" i="174"/>
  <c r="D13" i="174"/>
  <c r="D12" i="174"/>
  <c r="D11" i="174"/>
  <c r="D10" i="174"/>
  <c r="D9" i="174"/>
  <c r="D8" i="174"/>
  <c r="D7" i="174"/>
  <c r="D6" i="174"/>
  <c r="D5" i="174"/>
  <c r="D4" i="174"/>
  <c r="D3" i="174"/>
  <c r="D2" i="174"/>
  <c r="B36" i="174"/>
  <c r="B35" i="174"/>
  <c r="B33" i="174"/>
  <c r="B30" i="174"/>
  <c r="B29" i="174"/>
  <c r="B28" i="174"/>
  <c r="B27" i="174"/>
  <c r="B26" i="174"/>
  <c r="B24" i="174"/>
  <c r="B23" i="174"/>
  <c r="B22" i="174"/>
  <c r="B21" i="174"/>
  <c r="B20" i="174"/>
  <c r="B19" i="174"/>
  <c r="B18" i="174"/>
  <c r="B17" i="174"/>
  <c r="B16" i="174"/>
  <c r="B15" i="174"/>
  <c r="B14" i="174"/>
  <c r="B13" i="174"/>
  <c r="B12" i="174"/>
  <c r="B11" i="174"/>
  <c r="B10" i="174"/>
  <c r="B9" i="174"/>
  <c r="B8" i="174"/>
  <c r="B7" i="174"/>
  <c r="B6" i="174"/>
  <c r="B5" i="174"/>
  <c r="B4" i="174"/>
  <c r="B3" i="174"/>
  <c r="B2" i="174"/>
  <c r="C36" i="174"/>
  <c r="C35" i="174"/>
  <c r="C33" i="174"/>
  <c r="C30" i="174"/>
  <c r="C29" i="174"/>
  <c r="C28" i="174"/>
  <c r="C27" i="174"/>
  <c r="C26" i="174"/>
  <c r="C25" i="174"/>
  <c r="C24" i="174"/>
  <c r="C23" i="174"/>
  <c r="C22" i="174"/>
  <c r="C21" i="174"/>
  <c r="C20" i="174"/>
  <c r="C19" i="174"/>
  <c r="C18" i="174"/>
  <c r="C17" i="174"/>
  <c r="C16" i="174"/>
  <c r="C15" i="174"/>
  <c r="C13" i="174"/>
  <c r="C12" i="174"/>
  <c r="C11" i="174"/>
  <c r="C10" i="174"/>
  <c r="C9" i="174"/>
  <c r="C8" i="174"/>
  <c r="C7" i="174"/>
  <c r="C6" i="174"/>
  <c r="C5" i="174"/>
  <c r="C4" i="174"/>
  <c r="C3" i="174"/>
  <c r="C2" i="174"/>
  <c r="B404" i="2"/>
  <c r="B712" i="2"/>
  <c r="B740" i="2"/>
  <c r="B992" i="2"/>
  <c r="B1076" i="2"/>
  <c r="B620" i="2"/>
  <c r="B956" i="2"/>
  <c r="B168" i="2"/>
  <c r="B560" i="2"/>
  <c r="B588" i="2"/>
  <c r="B616" i="2"/>
  <c r="B672" i="2"/>
  <c r="B924" i="2"/>
  <c r="B952" i="2"/>
  <c r="B980" i="2"/>
  <c r="B1036" i="2"/>
  <c r="B554" i="2"/>
  <c r="B610" i="2"/>
  <c r="B862" i="2"/>
  <c r="B890" i="2"/>
  <c r="B946" i="2"/>
  <c r="A26" i="80"/>
  <c r="A25" i="80"/>
  <c r="A24" i="80"/>
  <c r="A23" i="80"/>
  <c r="A20" i="80"/>
  <c r="A19" i="80"/>
  <c r="A18" i="80"/>
  <c r="A6" i="80"/>
  <c r="A21" i="80"/>
  <c r="A5" i="80"/>
  <c r="A9" i="80"/>
  <c r="A8" i="80"/>
  <c r="A7" i="80"/>
  <c r="A16" i="80"/>
  <c r="A15" i="80"/>
  <c r="A14" i="80"/>
  <c r="A17" i="80"/>
  <c r="A13" i="80"/>
  <c r="A4" i="80"/>
  <c r="A3" i="80"/>
  <c r="A11" i="80"/>
  <c r="A10" i="80"/>
  <c r="A12" i="80"/>
  <c r="A2" i="80"/>
  <c r="H32" i="174"/>
  <c r="C32" i="174"/>
  <c r="AL32" i="174"/>
  <c r="P32" i="174"/>
  <c r="AC32" i="174"/>
  <c r="Y32" i="174"/>
  <c r="AD32" i="174"/>
  <c r="AN32" i="174"/>
  <c r="AA32" i="174"/>
  <c r="F32" i="174"/>
  <c r="Z32" i="174"/>
  <c r="R32" i="174"/>
  <c r="K32" i="174"/>
  <c r="AG32" i="174"/>
  <c r="AF32" i="174"/>
  <c r="T32" i="174"/>
  <c r="M32" i="174"/>
  <c r="B32" i="174"/>
  <c r="L32" i="174"/>
  <c r="AH32" i="174"/>
  <c r="U32" i="174"/>
  <c r="E32" i="174"/>
  <c r="N32" i="174"/>
  <c r="W32" i="174"/>
  <c r="Q32" i="174"/>
  <c r="J32" i="174"/>
  <c r="O32" i="174"/>
  <c r="AB32" i="174"/>
  <c r="AK32" i="174"/>
  <c r="AI32" i="174"/>
  <c r="D32" i="174"/>
  <c r="S32" i="174"/>
  <c r="G32" i="174"/>
  <c r="B1005" i="2"/>
  <c r="X32" i="174"/>
  <c r="AM32" i="174"/>
  <c r="AJ32" i="174"/>
  <c r="V32" i="174"/>
  <c r="X31" i="174"/>
  <c r="AD31" i="174"/>
  <c r="O31" i="174"/>
  <c r="U31" i="174"/>
  <c r="AJ31" i="174"/>
  <c r="T31" i="174"/>
  <c r="P31" i="174"/>
  <c r="AI31" i="174"/>
  <c r="S31" i="174"/>
  <c r="V31" i="174"/>
  <c r="F31" i="174"/>
  <c r="I31" i="174"/>
  <c r="L31" i="174"/>
  <c r="AH31" i="174"/>
  <c r="C40" i="57"/>
  <c r="AG31" i="174"/>
  <c r="B31" i="174"/>
  <c r="J31" i="174"/>
  <c r="W31" i="174"/>
  <c r="G31" i="174"/>
  <c r="AB31" i="174"/>
  <c r="E31" i="174"/>
  <c r="Z31" i="174"/>
  <c r="H31" i="174"/>
  <c r="Y31" i="174"/>
  <c r="AA31" i="174"/>
  <c r="C39" i="57"/>
  <c r="M31" i="174"/>
  <c r="K31" i="174"/>
  <c r="R31" i="174"/>
  <c r="AF31" i="174"/>
  <c r="Q31" i="174"/>
  <c r="AE31" i="174"/>
  <c r="D31" i="174"/>
  <c r="AC31" i="174"/>
  <c r="C31" i="174"/>
  <c r="N31" i="174"/>
  <c r="B302" i="2"/>
  <c r="B539" i="2"/>
  <c r="B879" i="2"/>
  <c r="B543" i="2"/>
  <c r="B545" i="2"/>
  <c r="B547" i="2"/>
  <c r="B492" i="2"/>
  <c r="B662" i="2"/>
  <c r="B971" i="2"/>
  <c r="B635" i="2"/>
  <c r="B972" i="2"/>
  <c r="B636" i="2"/>
  <c r="B609" i="2"/>
  <c r="B947" i="2"/>
  <c r="B611" i="2"/>
  <c r="B948" i="2"/>
  <c r="B612" i="2"/>
  <c r="B921" i="2"/>
  <c r="B585" i="2"/>
  <c r="B773" i="2"/>
  <c r="B7" i="2"/>
  <c r="B20" i="2"/>
  <c r="B37" i="2"/>
  <c r="B69" i="2"/>
  <c r="B82" i="2"/>
  <c r="B99" i="2"/>
  <c r="B130" i="2"/>
  <c r="B235" i="2"/>
  <c r="B249" i="2"/>
  <c r="B268" i="2"/>
  <c r="B285" i="2"/>
  <c r="B298" i="2"/>
  <c r="B315" i="2"/>
  <c r="B328" i="2"/>
  <c r="B346" i="2"/>
  <c r="B360" i="2"/>
  <c r="B453" i="2"/>
  <c r="B467" i="2"/>
  <c r="B480" i="2"/>
  <c r="B144" i="2"/>
  <c r="B600" i="2"/>
  <c r="B264" i="2"/>
  <c r="B1086" i="2"/>
  <c r="B78" i="2"/>
  <c r="B286" i="2"/>
  <c r="B425" i="2"/>
  <c r="B426" i="2"/>
  <c r="B427" i="2"/>
  <c r="B428" i="2"/>
  <c r="B429" i="2"/>
  <c r="B431" i="2"/>
  <c r="B434" i="2"/>
  <c r="B435" i="2"/>
  <c r="B501" i="2"/>
  <c r="B39" i="2"/>
  <c r="B54" i="2"/>
  <c r="B71" i="2"/>
  <c r="B132" i="2"/>
  <c r="B184" i="2"/>
  <c r="B221" i="2"/>
  <c r="B287" i="2"/>
  <c r="B300" i="2"/>
  <c r="B349" i="2"/>
  <c r="B362" i="2"/>
  <c r="B455" i="2"/>
  <c r="B469" i="2"/>
  <c r="B889" i="2"/>
  <c r="B424" i="2"/>
  <c r="B88" i="2"/>
  <c r="B880" i="2"/>
  <c r="B544" i="2"/>
  <c r="B208" i="2"/>
  <c r="B694" i="2"/>
  <c r="B728" i="2"/>
  <c r="B572" i="2"/>
  <c r="B1058" i="2"/>
  <c r="B397" i="2"/>
  <c r="B398" i="2"/>
  <c r="B399" i="2"/>
  <c r="B400" i="2"/>
  <c r="B401" i="2"/>
  <c r="B405" i="2"/>
  <c r="B406" i="2"/>
  <c r="B407" i="2"/>
  <c r="B552" i="2"/>
  <c r="B497" i="2"/>
  <c r="B755" i="2"/>
  <c r="B10" i="2"/>
  <c r="B41" i="2"/>
  <c r="B72" i="2"/>
  <c r="B89" i="2"/>
  <c r="B120" i="2"/>
  <c r="B133" i="2"/>
  <c r="B239" i="2"/>
  <c r="B288" i="2"/>
  <c r="B301" i="2"/>
  <c r="B350" i="2"/>
  <c r="B363" i="2"/>
  <c r="B381" i="2"/>
  <c r="B471" i="2"/>
  <c r="B518" i="2"/>
  <c r="B531" i="2"/>
  <c r="B666" i="2"/>
  <c r="B336" i="2"/>
  <c r="B764" i="2"/>
  <c r="B550" i="2"/>
  <c r="B441" i="2"/>
  <c r="B443" i="2"/>
  <c r="B444" i="2"/>
  <c r="B417" i="2"/>
  <c r="B727" i="2"/>
  <c r="B1025" i="2"/>
  <c r="B25" i="2"/>
  <c r="B73" i="2"/>
  <c r="B187" i="2"/>
  <c r="B258" i="2"/>
  <c r="B272" i="2"/>
  <c r="B289" i="2"/>
  <c r="B319" i="2"/>
  <c r="B333" i="2"/>
  <c r="B457" i="2"/>
  <c r="B472" i="2"/>
  <c r="B519" i="2"/>
  <c r="B745" i="2"/>
  <c r="B368" i="2"/>
  <c r="B634" i="2"/>
  <c r="B361" i="2"/>
  <c r="B1069" i="2"/>
  <c r="B733" i="2"/>
  <c r="B1070" i="2"/>
  <c r="B734" i="2"/>
  <c r="B1071" i="2"/>
  <c r="B735" i="2"/>
  <c r="B1072" i="2"/>
  <c r="B736" i="2"/>
  <c r="B1073" i="2"/>
  <c r="B737" i="2"/>
  <c r="B1074" i="2"/>
  <c r="B738" i="2"/>
  <c r="B1075" i="2"/>
  <c r="B739" i="2"/>
  <c r="B1077" i="2"/>
  <c r="B741" i="2"/>
  <c r="B1078" i="2"/>
  <c r="B742" i="2"/>
  <c r="B1079" i="2"/>
  <c r="B743" i="2"/>
  <c r="B1080" i="2"/>
  <c r="B716" i="2"/>
  <c r="B494" i="2"/>
  <c r="B831" i="2"/>
  <c r="B807" i="2"/>
  <c r="B699" i="2"/>
  <c r="B997" i="2"/>
  <c r="B13" i="2"/>
  <c r="B61" i="2"/>
  <c r="B136" i="2"/>
  <c r="B193" i="2"/>
  <c r="B290" i="2"/>
  <c r="B303" i="2"/>
  <c r="B352" i="2"/>
  <c r="B458" i="2"/>
  <c r="B473" i="2"/>
  <c r="B261" i="2"/>
  <c r="B676" i="2"/>
  <c r="B340" i="2"/>
  <c r="B4" i="2"/>
  <c r="B460" i="2"/>
  <c r="B252" i="2"/>
  <c r="B705" i="2"/>
  <c r="B706" i="2"/>
  <c r="B707" i="2"/>
  <c r="B708" i="2"/>
  <c r="B709" i="2"/>
  <c r="B710" i="2"/>
  <c r="B711" i="2"/>
  <c r="B713" i="2"/>
  <c r="B714" i="2"/>
  <c r="B715" i="2"/>
  <c r="B688" i="2"/>
  <c r="B411" i="2"/>
  <c r="B412" i="2"/>
  <c r="B777" i="2"/>
  <c r="B753" i="2"/>
  <c r="B14" i="2"/>
  <c r="B27" i="2"/>
  <c r="B44" i="2"/>
  <c r="B62" i="2"/>
  <c r="B75" i="2"/>
  <c r="B123" i="2"/>
  <c r="B195" i="2"/>
  <c r="B213" i="2"/>
  <c r="B229" i="2"/>
  <c r="B242" i="2"/>
  <c r="B291" i="2"/>
  <c r="B304" i="2"/>
  <c r="B353" i="2"/>
  <c r="B371" i="2"/>
  <c r="B384" i="2"/>
  <c r="B459" i="2"/>
  <c r="B474" i="2"/>
  <c r="B648" i="2"/>
  <c r="B312" i="2"/>
  <c r="B12" i="2"/>
  <c r="B768" i="2"/>
  <c r="B432" i="2"/>
  <c r="B68" i="2"/>
  <c r="B582" i="2"/>
  <c r="B246" i="2"/>
  <c r="B607" i="2"/>
  <c r="B452" i="2"/>
  <c r="B410" i="2"/>
  <c r="B418" i="2"/>
  <c r="B63" i="2"/>
  <c r="B76" i="2"/>
  <c r="B293" i="2"/>
  <c r="B305" i="2"/>
  <c r="B341" i="2"/>
  <c r="B354" i="2"/>
  <c r="B372" i="2"/>
  <c r="B461" i="2"/>
  <c r="B1061" i="2"/>
  <c r="B866" i="2"/>
  <c r="B951" i="2"/>
  <c r="B615" i="2"/>
  <c r="B16" i="2"/>
  <c r="B33" i="2"/>
  <c r="B47" i="2"/>
  <c r="B64" i="2"/>
  <c r="B77" i="2"/>
  <c r="B126" i="2"/>
  <c r="B139" i="2"/>
  <c r="B276" i="2"/>
  <c r="B294" i="2"/>
  <c r="B306" i="2"/>
  <c r="B342" i="2"/>
  <c r="B355" i="2"/>
  <c r="B256" i="2"/>
  <c r="B376" i="2"/>
  <c r="B45" i="2"/>
  <c r="B526" i="2"/>
  <c r="B621" i="2"/>
  <c r="B622" i="2"/>
  <c r="B623" i="2"/>
  <c r="B624" i="2"/>
  <c r="B626" i="2"/>
  <c r="B627" i="2"/>
  <c r="B630" i="2"/>
  <c r="B631" i="2"/>
  <c r="B719" i="2"/>
  <c r="B720" i="2"/>
  <c r="B695" i="2"/>
  <c r="B696" i="2"/>
  <c r="B65" i="2"/>
  <c r="B295" i="2"/>
  <c r="B564" i="2"/>
  <c r="B684" i="2"/>
  <c r="B409" i="2"/>
  <c r="B498" i="2"/>
  <c r="B532" i="2"/>
  <c r="B119" i="2"/>
  <c r="B593" i="2"/>
  <c r="B594" i="2"/>
  <c r="B595" i="2"/>
  <c r="B596" i="2"/>
  <c r="B922" i="2"/>
  <c r="B559" i="2"/>
  <c r="B18" i="2"/>
  <c r="B66" i="2"/>
  <c r="B80" i="2"/>
  <c r="B204" i="2"/>
  <c r="B217" i="2"/>
  <c r="B296" i="2"/>
  <c r="B464" i="2"/>
  <c r="B536" i="2"/>
  <c r="B656" i="2"/>
  <c r="B470" i="2"/>
  <c r="B134" i="2"/>
  <c r="B504" i="2"/>
  <c r="B901" i="2"/>
  <c r="B565" i="2"/>
  <c r="B902" i="2"/>
  <c r="B566" i="2"/>
  <c r="B904" i="2"/>
  <c r="B568" i="2"/>
  <c r="B906" i="2"/>
  <c r="B907" i="2"/>
  <c r="B909" i="2"/>
  <c r="B573" i="2"/>
  <c r="B574" i="2"/>
  <c r="B911" i="2"/>
  <c r="B912" i="2"/>
  <c r="B690" i="2"/>
  <c r="B949" i="2"/>
  <c r="B950" i="2"/>
  <c r="B503" i="2"/>
  <c r="B801" i="2"/>
  <c r="B6" i="2"/>
  <c r="B51" i="2"/>
  <c r="B67" i="2"/>
  <c r="B81" i="2"/>
  <c r="B234" i="2"/>
  <c r="B248" i="2"/>
  <c r="B267" i="2"/>
  <c r="B297" i="2"/>
  <c r="B327" i="2"/>
  <c r="B345" i="2"/>
  <c r="B359" i="2"/>
  <c r="B466" i="2"/>
  <c r="B844" i="2"/>
  <c r="B172" i="2"/>
  <c r="B628" i="2"/>
  <c r="B292" i="2"/>
  <c r="B22" i="2"/>
  <c r="B778" i="2"/>
  <c r="B812" i="2"/>
  <c r="B884" i="2"/>
  <c r="B833" i="2"/>
  <c r="B726" i="2"/>
  <c r="B370" i="2"/>
  <c r="B383" i="2"/>
  <c r="B517" i="2"/>
  <c r="B530" i="2"/>
  <c r="B816" i="2"/>
  <c r="B750" i="2"/>
  <c r="B414" i="2"/>
  <c r="B784" i="2"/>
  <c r="B448" i="2"/>
  <c r="B385" i="2"/>
  <c r="B358" i="2"/>
  <c r="B364" i="2"/>
  <c r="B1013" i="2"/>
  <c r="B677" i="2"/>
  <c r="B1014" i="2"/>
  <c r="B678" i="2"/>
  <c r="B1015" i="2"/>
  <c r="B679" i="2"/>
  <c r="B1016" i="2"/>
  <c r="B680" i="2"/>
  <c r="B1017" i="2"/>
  <c r="B681" i="2"/>
  <c r="B1018" i="2"/>
  <c r="B682" i="2"/>
  <c r="B1019" i="2"/>
  <c r="B683" i="2"/>
  <c r="B1021" i="2"/>
  <c r="B685" i="2"/>
  <c r="B1022" i="2"/>
  <c r="B686" i="2"/>
  <c r="B1023" i="2"/>
  <c r="B687" i="2"/>
  <c r="B1024" i="2"/>
  <c r="B660" i="2"/>
  <c r="B549" i="2"/>
  <c r="B802" i="2"/>
  <c r="B775" i="2"/>
  <c r="B776" i="2"/>
  <c r="B749" i="2"/>
  <c r="B751" i="2"/>
  <c r="B752" i="2"/>
  <c r="B725" i="2"/>
  <c r="B810" i="2"/>
  <c r="B1007" i="2"/>
  <c r="B671" i="2"/>
  <c r="B969" i="2"/>
  <c r="B373" i="2"/>
  <c r="B387" i="2"/>
  <c r="B520" i="2"/>
  <c r="B1062" i="2"/>
  <c r="B1068" i="2"/>
  <c r="B732" i="2"/>
  <c r="B396" i="2"/>
  <c r="B852" i="2"/>
  <c r="B516" i="2"/>
  <c r="B1002" i="2"/>
  <c r="B985" i="2"/>
  <c r="B649" i="2"/>
  <c r="B986" i="2"/>
  <c r="B650" i="2"/>
  <c r="B987" i="2"/>
  <c r="B651" i="2"/>
  <c r="B988" i="2"/>
  <c r="B652" i="2"/>
  <c r="B989" i="2"/>
  <c r="B653" i="2"/>
  <c r="B990" i="2"/>
  <c r="B654" i="2"/>
  <c r="B991" i="2"/>
  <c r="B655" i="2"/>
  <c r="B993" i="2"/>
  <c r="B657" i="2"/>
  <c r="B994" i="2"/>
  <c r="B658" i="2"/>
  <c r="B995" i="2"/>
  <c r="B659" i="2"/>
  <c r="B996" i="2"/>
  <c r="B632" i="2"/>
  <c r="B774" i="2"/>
  <c r="B1083" i="2"/>
  <c r="B747" i="2"/>
  <c r="B1084" i="2"/>
  <c r="B748" i="2"/>
  <c r="B721" i="2"/>
  <c r="B723" i="2"/>
  <c r="B724" i="2"/>
  <c r="B697" i="2"/>
  <c r="B446" i="2"/>
  <c r="B979" i="2"/>
  <c r="B643" i="2"/>
  <c r="B343" i="2"/>
  <c r="B356" i="2"/>
  <c r="B374" i="2"/>
  <c r="B388" i="2"/>
  <c r="B462" i="2"/>
  <c r="B475" i="2"/>
  <c r="B521" i="2"/>
  <c r="B704" i="2"/>
  <c r="B824" i="2"/>
  <c r="B959" i="2"/>
  <c r="B961" i="2"/>
  <c r="B625" i="2"/>
  <c r="B963" i="2"/>
  <c r="B629" i="2"/>
  <c r="B344" i="2"/>
  <c r="B357" i="2"/>
  <c r="B375" i="2"/>
  <c r="B389" i="2"/>
  <c r="B463" i="2"/>
  <c r="B509" i="2"/>
  <c r="B523" i="2"/>
  <c r="B1008" i="2"/>
  <c r="B698" i="2"/>
  <c r="B597" i="2"/>
  <c r="B934" i="2"/>
  <c r="B598" i="2"/>
  <c r="B935" i="2"/>
  <c r="B599" i="2"/>
  <c r="B937" i="2"/>
  <c r="B601" i="2"/>
  <c r="B938" i="2"/>
  <c r="B602" i="2"/>
  <c r="B939" i="2"/>
  <c r="B603" i="2"/>
  <c r="B940" i="2"/>
  <c r="B576" i="2"/>
  <c r="B1082" i="2"/>
  <c r="B718" i="2"/>
  <c r="B1027" i="2"/>
  <c r="B691" i="2"/>
  <c r="B1028" i="2"/>
  <c r="B692" i="2"/>
  <c r="B1029" i="2"/>
  <c r="B665" i="2"/>
  <c r="B1003" i="2"/>
  <c r="B667" i="2"/>
  <c r="B1004" i="2"/>
  <c r="B668" i="2"/>
  <c r="B977" i="2"/>
  <c r="B641" i="2"/>
  <c r="B558" i="2"/>
  <c r="B894" i="2"/>
  <c r="B923" i="2"/>
  <c r="B587" i="2"/>
  <c r="B857" i="2"/>
  <c r="B377" i="2"/>
  <c r="B390" i="2"/>
  <c r="B510" i="2"/>
  <c r="B522" i="2"/>
  <c r="B438" i="2"/>
  <c r="B903" i="2"/>
  <c r="B567" i="2"/>
  <c r="B905" i="2"/>
  <c r="B569" i="2"/>
  <c r="B570" i="2"/>
  <c r="B571" i="2"/>
  <c r="B910" i="2"/>
  <c r="B575" i="2"/>
  <c r="B999" i="2"/>
  <c r="B663" i="2"/>
  <c r="B1000" i="2"/>
  <c r="B664" i="2"/>
  <c r="B1001" i="2"/>
  <c r="B637" i="2"/>
  <c r="B975" i="2"/>
  <c r="B639" i="2"/>
  <c r="B976" i="2"/>
  <c r="B640" i="2"/>
  <c r="B613" i="2"/>
  <c r="B586" i="2"/>
  <c r="B895" i="2"/>
  <c r="B829" i="2"/>
  <c r="B378" i="2"/>
  <c r="B391" i="2"/>
  <c r="B511" i="2"/>
  <c r="B524" i="2"/>
  <c r="B700" i="2"/>
  <c r="B873" i="2"/>
  <c r="B537" i="2"/>
  <c r="B874" i="2"/>
  <c r="B538" i="2"/>
  <c r="B540" i="2"/>
  <c r="B877" i="2"/>
  <c r="B541" i="2"/>
  <c r="B542" i="2"/>
  <c r="B546" i="2"/>
  <c r="B883" i="2"/>
  <c r="B379" i="2"/>
  <c r="B512" i="2"/>
  <c r="B525" i="2"/>
  <c r="B481" i="2"/>
  <c r="B482" i="2"/>
  <c r="B483" i="2"/>
  <c r="B484" i="2"/>
  <c r="B485" i="2"/>
  <c r="B486" i="2"/>
  <c r="B487" i="2"/>
  <c r="B489" i="2"/>
  <c r="B490" i="2"/>
  <c r="B491" i="2"/>
  <c r="B436" i="2"/>
  <c r="B978" i="2"/>
  <c r="B447" i="2"/>
  <c r="B380" i="2"/>
  <c r="B513" i="2"/>
  <c r="B527" i="2"/>
  <c r="B817" i="2"/>
  <c r="B818" i="2"/>
  <c r="B819" i="2"/>
  <c r="B820" i="2"/>
  <c r="B821" i="2"/>
  <c r="B822" i="2"/>
  <c r="B430" i="2"/>
  <c r="B823" i="2"/>
  <c r="B825" i="2"/>
  <c r="B433" i="2"/>
  <c r="B826" i="2"/>
  <c r="B827" i="2"/>
  <c r="B800" i="2"/>
  <c r="B942" i="2"/>
  <c r="B606" i="2"/>
  <c r="B579" i="2"/>
  <c r="B580" i="2"/>
  <c r="B917" i="2"/>
  <c r="B553" i="2"/>
  <c r="B891" i="2"/>
  <c r="B555" i="2"/>
  <c r="B892" i="2"/>
  <c r="B556" i="2"/>
  <c r="B865" i="2"/>
  <c r="B670" i="2"/>
  <c r="B811" i="2"/>
  <c r="B689" i="2"/>
  <c r="B514" i="2"/>
  <c r="B528" i="2"/>
  <c r="B941" i="2"/>
  <c r="B717" i="2"/>
  <c r="B789" i="2"/>
  <c r="B790" i="2"/>
  <c r="B791" i="2"/>
  <c r="B792" i="2"/>
  <c r="B793" i="2"/>
  <c r="B794" i="2"/>
  <c r="B402" i="2"/>
  <c r="B795" i="2"/>
  <c r="B403" i="2"/>
  <c r="B797" i="2"/>
  <c r="B798" i="2"/>
  <c r="B799" i="2"/>
  <c r="B914" i="2"/>
  <c r="B578" i="2"/>
  <c r="B551" i="2"/>
  <c r="B861" i="2"/>
  <c r="B863" i="2"/>
  <c r="B499" i="2"/>
  <c r="B864" i="2"/>
  <c r="B500" i="2"/>
  <c r="B837" i="2"/>
  <c r="B1090" i="2"/>
  <c r="B351" i="2"/>
  <c r="B369" i="2"/>
  <c r="B382" i="2"/>
  <c r="B456" i="2"/>
  <c r="B515" i="2"/>
  <c r="B529" i="2"/>
  <c r="B508" i="2"/>
  <c r="B476" i="2"/>
  <c r="A41" i="2"/>
</calcChain>
</file>

<file path=xl/sharedStrings.xml><?xml version="1.0" encoding="utf-8"?>
<sst xmlns="http://schemas.openxmlformats.org/spreadsheetml/2006/main" count="1480" uniqueCount="287">
  <si>
    <t>Comp Cd and Full Name</t>
  </si>
  <si>
    <t>Service Target Adult % (&gt;=100%)</t>
  </si>
  <si>
    <t>Service Target Child % (&gt;=100%)</t>
  </si>
  <si>
    <t>Follow-Up Within 7 Days: Face-to-Face % (&gt;=75% Annual Measure)</t>
  </si>
  <si>
    <t>Community Linkage % (&gt;=23% Annual Measure)</t>
  </si>
  <si>
    <t>Crisis Follow-Up Within 30 Days % (&gt;=90%)</t>
  </si>
  <si>
    <t>010 - BETTY HARDWICK CENTER</t>
  </si>
  <si>
    <t>020 - TEXAS PANHANDLE CENTERS</t>
  </si>
  <si>
    <t>030 - AUSTIN-TRAVIS CO INTEGRAL CARE</t>
  </si>
  <si>
    <t>040 - CENTRAL COUNTIES SERVICES</t>
  </si>
  <si>
    <t>050 - THE CENTER FOR HEALTH CARE SERVICES</t>
  </si>
  <si>
    <t>060 - CENTER FOR LIFE RESOURCES</t>
  </si>
  <si>
    <t>070 - CENTRAL PLAINS CENTER</t>
  </si>
  <si>
    <t>090 - EMERGENCE HEALTH NETWORK</t>
  </si>
  <si>
    <t>100 - THE GULF COAST CENTER</t>
  </si>
  <si>
    <t>110 - GULF BEND MHMR CENTER</t>
  </si>
  <si>
    <t>130 - TROPICAL TEXAS BEHAVIORAL HEALTH</t>
  </si>
  <si>
    <t>140 - SPINDLETOP CENTER</t>
  </si>
  <si>
    <t>150 - STARCARE SPECIALTY HEALTH SYSTEM</t>
  </si>
  <si>
    <t>160 - MHMR SERVICES FOR THE CONCHO VALLEY</t>
  </si>
  <si>
    <t>170 - PERMIAN BASIN COMMUNITY CENTERS FOR</t>
  </si>
  <si>
    <t>180 - BEHAVIORAL HEALTH CENTER OF NUECES COUNTY</t>
  </si>
  <si>
    <t>190 - ANDREWS CENTER</t>
  </si>
  <si>
    <t>200 - MHMR OF TARRANT COUNTY</t>
  </si>
  <si>
    <t>220 - HEART OF TEXAS REGION MHMR CENTER</t>
  </si>
  <si>
    <t>230 - HELEN FARABEE CENTERS</t>
  </si>
  <si>
    <t>240 - COMMUNITY HEALTHCORE</t>
  </si>
  <si>
    <t>250 - MHMR AUTH.OF BRAZOS VALLEY</t>
  </si>
  <si>
    <t>260 - BURKE CENTER</t>
  </si>
  <si>
    <t>280 - MHMR AUTHORITY OF HARRIS COU</t>
  </si>
  <si>
    <t>290 - TEXOMA COMMUNITY CENTER</t>
  </si>
  <si>
    <t>350 - PECAN VALLEY CENTERS</t>
  </si>
  <si>
    <t>380 - TRI-COUNTY MHMR SERVICES</t>
  </si>
  <si>
    <t>400 - DENTON COUNTY MHMR CENTER</t>
  </si>
  <si>
    <t>430 - TEXANA COMMUNITY MHMR CENTER</t>
  </si>
  <si>
    <t>450 - WEST TEXAS CENTERS</t>
  </si>
  <si>
    <t>460 - BLUEBONNET TRAILS COMMUNITY SERVICES</t>
  </si>
  <si>
    <t>470 - HILL COUNTRY COMMUNITY MHDD CENTER</t>
  </si>
  <si>
    <t>475 - COASTAL PLAINS COMMUNITY CENTER</t>
  </si>
  <si>
    <t>480 - LAKES REGIONAL MHMR CENTER</t>
  </si>
  <si>
    <t>485 - BORDER REGION BEHAVIORAL HEALTH CENTER</t>
  </si>
  <si>
    <t>490 - CAMINO REAL COMMUNITY SERVICES</t>
  </si>
  <si>
    <t>Contract Measure</t>
  </si>
  <si>
    <t>020 - PANHANDLE</t>
  </si>
  <si>
    <t>030 - ATCIC</t>
  </si>
  <si>
    <t>040 - CENTRAL COUNTIES</t>
  </si>
  <si>
    <t>050 - CHCS</t>
  </si>
  <si>
    <t>060 - CLR</t>
  </si>
  <si>
    <t>090 - EL PASO</t>
  </si>
  <si>
    <t>100 - GULF COAST</t>
  </si>
  <si>
    <t>110 - GULF BEND</t>
  </si>
  <si>
    <t xml:space="preserve">130 - TROPICAL </t>
  </si>
  <si>
    <t>140 - SPINDLETOP</t>
  </si>
  <si>
    <t>150 - STARCARE</t>
  </si>
  <si>
    <t>160 - CONCHO</t>
  </si>
  <si>
    <t>170 - PERMIAN BASIN</t>
  </si>
  <si>
    <t>180 - NUECES</t>
  </si>
  <si>
    <t>190 - ANDREWS</t>
  </si>
  <si>
    <t xml:space="preserve">200 - TARRANT </t>
  </si>
  <si>
    <t>220 - HOT</t>
  </si>
  <si>
    <t>230 - HELEN FARABEE</t>
  </si>
  <si>
    <t>240 - HEALTHCORE</t>
  </si>
  <si>
    <t>250 - BRAZOS</t>
  </si>
  <si>
    <t>260 - BURKE</t>
  </si>
  <si>
    <t>280 - HARRIS</t>
  </si>
  <si>
    <t>290 - TEXOMA</t>
  </si>
  <si>
    <t>350 - PECAN VALLEY</t>
  </si>
  <si>
    <t>380 - TRI-COUNTY</t>
  </si>
  <si>
    <t>400 - DENTON</t>
  </si>
  <si>
    <t>430 - TEXANA</t>
  </si>
  <si>
    <t>440 - ACCESS</t>
  </si>
  <si>
    <t>450 - WEST TX</t>
  </si>
  <si>
    <t>460 - BLUEBONNET</t>
  </si>
  <si>
    <t>470 - HILL COUNTRY</t>
  </si>
  <si>
    <t>475 - COASTAL PLAINS</t>
  </si>
  <si>
    <t>480 - LAKES</t>
  </si>
  <si>
    <t xml:space="preserve">485 - BORDER </t>
  </si>
  <si>
    <t>490 - CAMINO</t>
  </si>
  <si>
    <t>Measure</t>
  </si>
  <si>
    <t>Description</t>
  </si>
  <si>
    <t>Numerator</t>
  </si>
  <si>
    <t>Denominator</t>
  </si>
  <si>
    <t>Glossary of Terms</t>
  </si>
  <si>
    <t>Assessment Service</t>
  </si>
  <si>
    <t>Client Month</t>
  </si>
  <si>
    <t>Refers to a count of clients and months for the measured reporting period.  For example, a client with activity in 3 months of a measured period counts as 3, those with activity only in 1 month counts as 1.</t>
  </si>
  <si>
    <r>
      <rPr>
        <b/>
        <sz val="10"/>
        <rFont val="Arial"/>
        <family val="2"/>
      </rPr>
      <t>Crisis Client Month</t>
    </r>
    <r>
      <rPr>
        <sz val="10"/>
        <rFont val="Arial"/>
        <family val="2"/>
      </rPr>
      <t xml:space="preserve"> </t>
    </r>
  </si>
  <si>
    <r>
      <rPr>
        <b/>
        <sz val="10"/>
        <rFont val="Arial"/>
        <family val="2"/>
      </rPr>
      <t>Crisis Episode</t>
    </r>
    <r>
      <rPr>
        <sz val="10"/>
        <rFont val="Arial"/>
        <family val="2"/>
      </rPr>
      <t xml:space="preserve"> </t>
    </r>
  </si>
  <si>
    <t>A crisis episode begins when a crisis service is provided to an individual where there are no other crisis services provided to that individual within the previous seven days.</t>
  </si>
  <si>
    <r>
      <rPr>
        <b/>
        <sz val="10"/>
        <rFont val="Arial"/>
        <family val="2"/>
      </rPr>
      <t xml:space="preserve">Crisis Redesign  </t>
    </r>
    <r>
      <rPr>
        <sz val="10"/>
        <rFont val="Arial"/>
        <family val="2"/>
      </rPr>
      <t/>
    </r>
  </si>
  <si>
    <t>The 81st Legislature appropriated new crisis funding to DSHS to support a statewide initiative to enhance the crisis service delivery system.  This ongoing DSHS initiative is known as Crisis Redesign.  The policies and expectations for the enhanced crisis system were initially based on specifications in Rider 65 of the General Appropriations Act, 81st Legislature.  The Legislature has continued to allocate this funding to DSHS.  Based on the positive outcomes attained during the biennium when Rider 65 specifically appropriated the new crisis funding, DSHS will continue to fund Crisis Redesign in keeping with the policies and expectations reflected in Rider 65.</t>
  </si>
  <si>
    <t>Crisis Service</t>
  </si>
  <si>
    <t>A crisis service includes both inpatient and outpatient service procedure codes that either contain an ET modifier (ex., psychosocial rehabilitative services in response to a crisis = H2017ET), or are uniquely defined as a crisis service (ex., crisis residential = H0018).</t>
  </si>
  <si>
    <r>
      <rPr>
        <b/>
        <sz val="10"/>
        <rFont val="Arial"/>
        <family val="2"/>
      </rPr>
      <t>Full Level of Care (FLOC)</t>
    </r>
    <r>
      <rPr>
        <sz val="10"/>
        <rFont val="Arial"/>
        <family val="2"/>
      </rPr>
      <t xml:space="preserve"> </t>
    </r>
  </si>
  <si>
    <t xml:space="preserve">Measured Month  </t>
  </si>
  <si>
    <t xml:space="preserve">The month for which the DSHS Contract Manager performs a compliance review.  </t>
  </si>
  <si>
    <t>Partially Authorized Months</t>
  </si>
  <si>
    <r>
      <rPr>
        <b/>
        <sz val="10"/>
        <rFont val="Arial"/>
        <family val="2"/>
      </rPr>
      <t>Screening Service</t>
    </r>
    <r>
      <rPr>
        <sz val="10"/>
        <rFont val="Arial"/>
        <family val="2"/>
      </rPr>
      <t xml:space="preserve"> </t>
    </r>
  </si>
  <si>
    <t>Includes screening, hotline, crisis follow-up and relapse prevention, benefit eligibility determination, and continuity of services.</t>
  </si>
  <si>
    <t xml:space="preserve">Under Served </t>
  </si>
  <si>
    <t>Refers to Texas Resilience and Recovery (TRR) levels of care that are intended for ongoing service delivery, specifically adult levels of care 1 through 4 and children and youth levels of care 1.1 through 4.</t>
  </si>
  <si>
    <t>Uniform Assessment Completion Rate Adult % (&gt;=95%)</t>
  </si>
  <si>
    <t>Counseling Target % (&gt;= 12%)</t>
  </si>
  <si>
    <t>ACT Target % (&gt;=54%)</t>
  </si>
  <si>
    <t>Juvenile Justice Avoidance % (&gt;=95%)</t>
  </si>
  <si>
    <t>Total population of the local service area.</t>
  </si>
  <si>
    <t>All adults authorized in a FLOC during the measurement period.</t>
  </si>
  <si>
    <t>Clinical and Support Services</t>
  </si>
  <si>
    <t>DSHS Purchased Inpatient Bed</t>
  </si>
  <si>
    <t xml:space="preserve">Refers to accommodation at a state hospital, Montgomery County Mental Health Treatment Facility, DSHS funded community hospitals (i.e., Harris County Psychiatric Center, Sunrise Canyon, and Galveston Community Hospital) documented using CARE assignment codes H035, and TC07, or local hospitalizations paid for with DSHS funding and reported as encounters using PROCEDURE_CDs = T2048 and T2048HA,  It excludesIt excludes Hill Country Crisis Stabilization Unit (CSU), all other crisis facilities and Rusk and Vernon forensic locations Crisis Stabilization Units (CSU) -  including Hill Country, Extended Observation Units (EOU), Crisis Respite, Crisis Residential and Rusk and Vernon forensic locations. </t>
  </si>
  <si>
    <t>DSHS Purchased Inpatient Bed Day</t>
  </si>
  <si>
    <t>Refers to a day in a DSHS Purchased Inpatient Bed. Generally the count includes each day in the facility that crossed midnight except for same day admissions and discharges which count as one day.</t>
  </si>
  <si>
    <t>Mental Health (MH) Hourly Service</t>
  </si>
  <si>
    <t>Community Support Plan % (&gt;=95% Annual Measure)</t>
  </si>
  <si>
    <t>Hospitalization % (&lt;=1.9%)</t>
  </si>
  <si>
    <t>Effective Crisis Response % (&gt;=75.1%)</t>
  </si>
  <si>
    <t>Frequent Admission % (&lt;=0.3%)</t>
  </si>
  <si>
    <t>Employment % (&gt;=9.8%)</t>
  </si>
  <si>
    <t>Improvement Measure Child % (&gt;=25%)</t>
  </si>
  <si>
    <t>BETTY HARDWICK CENTER</t>
  </si>
  <si>
    <t>TEXAS PANHANDLE CENTERS</t>
  </si>
  <si>
    <t>AUSTIN-TRAVIS CO INTEGRAL CARE</t>
  </si>
  <si>
    <t>CENTRAL COUNTIES SERVICES</t>
  </si>
  <si>
    <t>THE CENTER FOR HEALTH CARE SERVICES</t>
  </si>
  <si>
    <t>CENTER FOR LIFE RESOURCES</t>
  </si>
  <si>
    <t>CENTRAL PLAINS CENTER</t>
  </si>
  <si>
    <t>EMERGENCE HEALTH NETWORK</t>
  </si>
  <si>
    <t>THE GULF COAST CENTER</t>
  </si>
  <si>
    <t>GULF BEND MHMR CENTER</t>
  </si>
  <si>
    <t>TROPICAL TEXAS BEHAVIORAL HEALTH</t>
  </si>
  <si>
    <t>SPINDLETOP CENTER</t>
  </si>
  <si>
    <t>STARCARE SPECIALTY HEALTH SYSTEM</t>
  </si>
  <si>
    <t>MHMR SERVICES FOR THE CONCHO VALLEY</t>
  </si>
  <si>
    <t>PERMIAN BASIN COMMUNITY CENTERS FOR</t>
  </si>
  <si>
    <t>BEHAVIORAL HEALTH CENTER OF NUECES COUNTY</t>
  </si>
  <si>
    <t>ANDREWS CENTER</t>
  </si>
  <si>
    <t>MHMR OF TARRANT COUNTY</t>
  </si>
  <si>
    <t>HEART OF TEXAS REGION MHMR CENTER</t>
  </si>
  <si>
    <t>HELEN FARABEE CENTERS</t>
  </si>
  <si>
    <t>COMMUNITY HEALTHCORE</t>
  </si>
  <si>
    <t>MHMR AUTH.OF BRAZOS VALLEY</t>
  </si>
  <si>
    <t>BURKE CENTER</t>
  </si>
  <si>
    <t>MHMR AUTHORITY OF HARRIS COU</t>
  </si>
  <si>
    <t>TEXOMA COMMUNITY CENTER</t>
  </si>
  <si>
    <t>PECAN VALLEY CENTERS</t>
  </si>
  <si>
    <t>TRI-COUNTY MHMR SERVICES</t>
  </si>
  <si>
    <t>DENTON COUNTY MHMR CENTER</t>
  </si>
  <si>
    <t>TEXANA COMMUNITY MHMR CENTER</t>
  </si>
  <si>
    <t>WEST TEXAS CENTERS</t>
  </si>
  <si>
    <t>BLUEBONNET TRAILS COMMUNITY SERVICES</t>
  </si>
  <si>
    <t>HILL COUNTRY COMMUNITY MHDD CENTER</t>
  </si>
  <si>
    <t>COASTAL PLAINS COMMUNITY CENTER</t>
  </si>
  <si>
    <t>LAKES REGIONAL MHMR CENTER</t>
  </si>
  <si>
    <t>BORDER REGION BEHAVIORAL HEALTH CENTER</t>
  </si>
  <si>
    <t>CAMINO REAL COMMUNITY SERVICES</t>
  </si>
  <si>
    <t>&gt;=20%</t>
  </si>
  <si>
    <t>Follow-Up Within 7 Days: Any Disposition % (&gt;=95% Annual Measure)</t>
  </si>
  <si>
    <t>Access to Crisis Response Services % (&gt;=52.2%)</t>
  </si>
  <si>
    <t>Jail Diversion % (&lt;=10.46%)</t>
  </si>
  <si>
    <t>&gt;=65.6%</t>
  </si>
  <si>
    <t>Adult Counseling Target % (&gt;= 12%)</t>
  </si>
  <si>
    <t>Adult Community Tenure % (&gt;=96.4%)</t>
  </si>
  <si>
    <t>Adult Improvement % (&gt;=20%)</t>
  </si>
  <si>
    <t>Child and Youth Service Target % (&gt;=100%)</t>
  </si>
  <si>
    <t>Child and Youth Uniform Assessment (UA) Completion Rate % (&gt;=95%)</t>
  </si>
  <si>
    <t>Child and Youth Community Tenure % (&gt;=98.1%)</t>
  </si>
  <si>
    <t>Child and Youth Improvement Measure % (&gt;=25%)</t>
  </si>
  <si>
    <t>Adult Monthly Service Provision % (&gt;=65.6%)</t>
  </si>
  <si>
    <t>Child and Youth Monthly Service Provision % (&gt;=65%)</t>
  </si>
  <si>
    <t>Family Partner Supports Services for LOCs 2, 3, 4 and YC % (&gt;=10%)</t>
  </si>
  <si>
    <t>Residential Stability % (&lt;=-1.645% Benchmarking Year)</t>
  </si>
  <si>
    <t>Employment Improvement % (&lt;=-1.645% Benchmarking Year)</t>
  </si>
  <si>
    <t>Educational or Volunteering Strengths % (&lt;=-1.645 % Benchmarking Year)</t>
  </si>
  <si>
    <t>Adult Strengths % (&lt;=-1.645 Benchmarking Year)</t>
  </si>
  <si>
    <t>Adult Life Domain Functioning % (&lt;=-1.645 Benchmarking Year)</t>
  </si>
  <si>
    <t>Child and Youth Strengths % (Benchmarking Year)</t>
  </si>
  <si>
    <t>Child and Youth Life Domain Functioning       (&lt;= -1.645 Benchmarking Year)</t>
  </si>
  <si>
    <t>Family and Living Situation % (&lt;= -1.645% Benchmarking Year)</t>
  </si>
  <si>
    <t>Child and Youth School % (&lt;= -1.645 Benchmarking Year)</t>
  </si>
  <si>
    <t>Long-Term Services and Support Screen Follow-Up (&gt;=70% Annual Measure)</t>
  </si>
  <si>
    <t>Monthly Servcie Provision Measure Child % (&gt;=65%)</t>
  </si>
  <si>
    <t>Adult Life Domain Functioning 
(Benchmarking Year)</t>
  </si>
  <si>
    <t>School % (Benchmarking Year)</t>
  </si>
  <si>
    <t>Family Partner Supports Target for LOCs 2, 3, 4 and YC % (&gt;=10%)</t>
  </si>
  <si>
    <t>Long-Term Services and Support Screen Follow-Up % (&gt;=70% Annual Measure)</t>
  </si>
  <si>
    <t>280 - MHMR AUTHORITY OF HARRIS COUNTY</t>
  </si>
  <si>
    <t>The percentage of adults authorized in a FLOC with acceptable or improved employment-preparatory skills as evidenced by Educational or Volunteering Strengths.</t>
  </si>
  <si>
    <t>The percentage of adults authorized in a FLOC with acceptable or improved employment performance.</t>
  </si>
  <si>
    <t>The percentage of adults authorized in a FLOC with acceptable or improved residential stability.</t>
  </si>
  <si>
    <t>The percentage of children and youth authorized in a FLOC with acceptable or improved school performance.</t>
  </si>
  <si>
    <t>ACCESS</t>
  </si>
  <si>
    <t>086 - NTBHA</t>
  </si>
  <si>
    <t>410 - LIFE PATH</t>
  </si>
  <si>
    <t>Adult Improvement</t>
  </si>
  <si>
    <t>The total number of Client Months in which a client was authorized in a FLOC.</t>
  </si>
  <si>
    <t>The target assigned to the contractor times six months.</t>
  </si>
  <si>
    <t>The monthly average of all adults recommended for LOC 4 and authorized into LOC-3 or LOC-4.</t>
  </si>
  <si>
    <t>The number of client months in which children and youth authorized to LOC 2, 3, 4 and YC receive Family Partner Support Services.</t>
  </si>
  <si>
    <t>All client months for children and youth authorized to LOC 2, 3, 4,or YC.</t>
  </si>
  <si>
    <t>Percentage of children and youth authorized to receive LOC 2, 3, 4 and YC receiving Family Partner support services each client month, as defined by Engagement (H0025HATS), Family Partner (H0038HA), and Parent Support Group (H0025HAHQ) procedure codes, or other services identified by SERVER_TYPE_CD = K.</t>
  </si>
  <si>
    <t>Services that have been identified as those that provide support and foster recovery. The clinical and support services refers to all approved TRR services delivered face to face or via telehealth/telemedicine as listed in the LOCs in the Um Guidelines. The services categories include the following: Pre-Admission Assessment, Psychiatric Diagnostic Interview, Routine Case Management, Psychosocial Rehabilitation Services, Engagement Activity, Consumer Peer Support, Pharmacological Management, Med Training and Supports, Individual/Family Counseling, Group Counseling, Supported Employment, Skills Training and Development, and Supportive Housing Services and Supports.</t>
  </si>
  <si>
    <t>Refers to clients who are authorized to a less intensive Level of Care than the Level of Care recommended by the DSHS approved uniform assessment calculator.</t>
  </si>
  <si>
    <t>The percentage of the adult service target met over the six month period.</t>
  </si>
  <si>
    <t>The monthly average percentage of all adults authorized into LOC-2 who were recommended for LOC-2.</t>
  </si>
  <si>
    <t>The percentage of persons with a mental health community LOC-A = 5 who receive a crisis follow-up service encounter within 30 days.</t>
  </si>
  <si>
    <t>The percentage of the child and youth service target met over the six month period.</t>
  </si>
  <si>
    <t>Refers to months when a client was not authorized and being served in the community for the entire calendar month.  Specifically, months where a client:
a.    Is admitted to service after the first day of the month;
b.    Is discharged from services;
c.    Changes authorized Level of Care; or 
d.    Has a DSHS Purchased Inpatient Bed Day.</t>
  </si>
  <si>
    <t>Includes all mental health services reported via encounter data that are counted towards contact performance measures.  It includes only services where the reporting unit is measured in hours (daily or residential services are excluded).  In addition, the following hourly services are excluded:
a.    Telephone contacts; and
b.    Services with a ‘GJ’ procedure code modifier.</t>
  </si>
  <si>
    <t>A client who is at any time reported as crisis in a calendar month.</t>
  </si>
  <si>
    <t>Includes psychiatric diagnostic interview examination, pre-admission QMHP-CS assessment, and psychological or neuropsychological testing.</t>
  </si>
  <si>
    <t>NTBHA</t>
  </si>
  <si>
    <t>LIFE PATH</t>
  </si>
  <si>
    <t>Community Tenure 2020 % (&gt;=96.8%)</t>
  </si>
  <si>
    <t>Mental Health Contract Performance Measure Report FY2020 1st Half</t>
  </si>
  <si>
    <t>Employment Improvement % (&gt;=39.8%)</t>
  </si>
  <si>
    <t>Educational or Volunteering Strengths % (&gt;=26.5%)</t>
  </si>
  <si>
    <t>Child and Youth School % (&gt;=60%)</t>
  </si>
  <si>
    <t>Family and Living Situation % (&gt;=67.5%)</t>
  </si>
  <si>
    <t>Community Tenure % (&gt;=96.8%)</t>
  </si>
  <si>
    <t>Employment % (&gt;=39.8%)</t>
  </si>
  <si>
    <t>Residential Stability (&gt;=84.0%)</t>
  </si>
  <si>
    <t>Educational or Volunteering Strengths 
(&gt;=26.5%)</t>
  </si>
  <si>
    <t>The number of Client Months in which adults recommended for LOC–4 are authorized into LOC–3 or LOC–4.</t>
  </si>
  <si>
    <t>The number of Client Months in which adults are recommended for LOC–4.</t>
  </si>
  <si>
    <t>The number of Client Months in which adults recommended for LOC–2 are authorized in LOC–2.</t>
  </si>
  <si>
    <t>The number of Client Months in which adults are recommended for LOC–2.</t>
  </si>
  <si>
    <t>The total number of Client Months in which a client was authorized in a FLOC or LOC–Y (YES Waiver).</t>
  </si>
  <si>
    <t>The percentage of adults, children, and youth in a FLOC that avoid hospitalization in System Agency Inpatient Bed throughout the measurement period.</t>
  </si>
  <si>
    <t>The number who avoid hospitalization in a System Agency Inpatient Bed after authorization into a FLOC.</t>
  </si>
  <si>
    <t>The percentage of adults authorized into a FLOC that show reliable improvement in at least one of the following domains as compared to the Reliable Change Index: Risk Behaviors, Behavioral Health Needs, Life Domain Functioning, Strengths, Adjustment to Trauma, Substance Use.</t>
  </si>
  <si>
    <t>The number with scores on the last UA meeting or exceeding the RCI in the direction of improvement in at least one of the identified ANSA domains/modules.</t>
  </si>
  <si>
    <t>The number adults authorized in a FLOC whose first and last UAs, including ANSA domains/modules, are at least 90 days apart.</t>
  </si>
  <si>
    <t xml:space="preserve">The number receiving at least one face to face or televideo encounter in that month. Encounters may be for any service and for any length of time.  </t>
  </si>
  <si>
    <t>Total number of adults authorized in a FLOC for the full month.</t>
  </si>
  <si>
    <t xml:space="preserve">The number who meet or exceed the RCI benchmark in the direction of improvement for the ANSA Employment item OR who have ANSA Employment item scores of 0, 1 at both first and last UAs. </t>
  </si>
  <si>
    <t>The number of adults authorized in a FLOC with first and last UAs occurring at least 90 days apart, with ANSA Employment item scores at both UAs.</t>
  </si>
  <si>
    <t xml:space="preserve">The number who meet or exceed the RCI benchmark in the direction of improvement for ANSA Residential Stability item, OR who have ANSA item scores of 0,1 at both first and last Active UAs within the fiscal year. </t>
  </si>
  <si>
    <t>The number of adults authorized in a FLOC with first and last UAs occurring at least 90 days apart.</t>
  </si>
  <si>
    <t xml:space="preserve">The number who meet or exceed the RCI benchmark in the direction of improvement for either the ANSA Educational or the Volunteering Strengths item, OR who have ANSA item scores of 0,1 for either the Educational or the Volunteering Strengths item at both first and last </t>
  </si>
  <si>
    <t>The equity–adjusted rate of System Agency Inpatient Bed Days in the population of the local service area.</t>
  </si>
  <si>
    <t>The number of System Agency Inpatient Bed Days for the population in the local service area multiplied by the LMHA’s equity factor.</t>
  </si>
  <si>
    <t>The percentage of crisis episodes during the measurement period followed by an admission to a System Agency Inpatient Bed within 30 days of the first day of the crisis episode.</t>
  </si>
  <si>
    <t>The number of crisis episodes not followed by admission into System Agency Inpatient Bed within 30 days of the first day of the crisis episode.</t>
  </si>
  <si>
    <t>The number of crisis episodes in the measurement period.</t>
  </si>
  <si>
    <t>The percentage of adults and children authorized in a FLOC admitted to a System Agency Inpatient Bed three or more times within 180 days.</t>
  </si>
  <si>
    <t>The number admitted to a System Agency Inpatient Bed three or more times in 180 days.</t>
  </si>
  <si>
    <t>The total number of clients authorized in a FLOC.</t>
  </si>
  <si>
    <t>The number of face–to–face services occurring on the same day or within one day of a hotline call.</t>
  </si>
  <si>
    <t>The total number of hotline calls in the measurement period.</t>
  </si>
  <si>
    <t>The equity–adjusted percentage of valid Texas Law Enforcement Telecommunications System (TLETS) bookings across the adult population with a match in CARE.</t>
  </si>
  <si>
    <t>The number of valid TLETS bookings in the local service area with a CARE match multiplied by the LMHA’s equity factor. The match criterion is 5 of the 6 elements must match. Elements include: first name; last name; date of birth; race; gender; and social security number. If the unmatched element is the social security number at least 7 of the 9 digits in the social security number must match. Additionally, matched consumers must have an associated Continuity of CARE Match.</t>
  </si>
  <si>
    <t>The number of valid TLETS bookings in the local service area. A valid booking is one that includes all 6 of the elements.</t>
  </si>
  <si>
    <t>Percentage of children/youth authorized in a FLOC with no arrests (acceptable) or a reduction of arrests (improving) from time of first assessment to time of last assessment.</t>
  </si>
  <si>
    <t>The number whose latest number of arrests is 0 and whose previous number of arrests is 0, OR whose latest number of arrests rating is less than their previous number of arrests rating.</t>
  </si>
  <si>
    <t>The number of children and youth recommended and authorized for a FLOC with first and last assessments that include number of arrest ratings and are at least 75 days apart.</t>
  </si>
  <si>
    <t>Percentage of children and youth authorized in a FLOC that show improvement in at least one of the following CANS domains/modules: Child Risk Behaviors, Behavioral and Emotional Needs, Life Domain Functioning, Child Strengths, Adjustment to Trauma, Substance Use.</t>
  </si>
  <si>
    <t>The number with scores on the last UA meeting or exceeding the RCI in the direction of improvement in at least one of the identified CANS domains/modules.</t>
  </si>
  <si>
    <t>The number of children/youth authorized in a FLOC whose first and last UAs, including CANS domains/modules, are at least 75 days apart.</t>
  </si>
  <si>
    <t>The number receiving at least one face to face or televideo encounter in that month. Encounters may be for any service and for any length of time.</t>
  </si>
  <si>
    <t>The number of children and youth authorized in a FLOC or LOC–Y for the full month.</t>
  </si>
  <si>
    <t xml:space="preserve">The number who meet or exceed the RCI benchmark in the direction of improvement for the CANS School module OR who have CANS item scores of 0,1 for all School module items at both first and last UAs. If the child or youth does not experience any difficulties in school (or has completed school) and therefore does not trigger the school module via a score &gt;0 on the CANS School item, then the default mean score for the module is 0. </t>
  </si>
  <si>
    <t>The number of children and youth authorized in a FLOC with first and last UAs at least 75 days apart.</t>
  </si>
  <si>
    <t>The percentage of children and youth authorized in a FLOC shall have acceptable or improved family and living situations.</t>
  </si>
  <si>
    <t>The number who meet or exceed the RCI benchmark in the direction of improvement for the CANS Family and Living Situation items OR who have CANS Family and Living Situation item scores of 0,1 at both first and last UAs.</t>
  </si>
  <si>
    <t>The perentage of individuals discharged from a state hospital, a System Agency Contracted Bed, a CMHH, or a PPB that receive a face–to–face or televideo within seven days of discharge.</t>
  </si>
  <si>
    <t xml:space="preserve">The number with face–to–face or televideo service encounters within 7 days of discharge. </t>
  </si>
  <si>
    <t xml:space="preserve">The number of individuals discharged and reassigned to the local mental or behavioral health authority.  </t>
  </si>
  <si>
    <t>The percentage of referrals within 15 calendar days of receipt from the Long–term Services and Supports (LTSS) Screen of CARE.</t>
  </si>
  <si>
    <t>Number of LTSS referrals followed by an encounter with the H0023 procedure code (grid code 100) for adults and the H0023HA procedure code (grid code 200) for children within 15 days of receipt.</t>
  </si>
  <si>
    <t>Total LTSS referrals.</t>
  </si>
  <si>
    <t>The percentage of adults, children, and youth authorized into LOC–0 authorized into a FLOC or LOC–5 within 14 days of closure from LOC–0.</t>
  </si>
  <si>
    <t>The number authorized into a FLOC or LOC–5 within 14 days of closure from LOC–0.</t>
  </si>
  <si>
    <t>The number of persons with LOC–A = 0 during the measurement period.</t>
  </si>
  <si>
    <t xml:space="preserve">The percentage of children and youth authorized in a FLOC or LOC–Y (YES Waiver) who receive at least one face-to-face or televideo each month. </t>
  </si>
  <si>
    <t>The percentage of crisis hotline calls that result in face-to-face encounters.</t>
  </si>
  <si>
    <t>The percentage of adults authorized in a FLOC who receive at least one face-to-face or televideo encounter each month.</t>
  </si>
  <si>
    <t>The number who receive an authorized service encounter or are authorized to a FLOC within 30 days.</t>
  </si>
  <si>
    <t>The number of persons with LOC–A = 5 during the measurement period.</t>
  </si>
  <si>
    <t>070 - CENTRAL PLAINS</t>
  </si>
  <si>
    <t>Follow-Up Within 7 Days: Face-to-Face (CARE Based) % (&gt;=75% Annual Measure)</t>
  </si>
  <si>
    <t>MH Measure Summary</t>
  </si>
  <si>
    <t>MH Measure by Center</t>
  </si>
  <si>
    <t>Calculation</t>
  </si>
  <si>
    <t>Glossary</t>
  </si>
  <si>
    <t>Residential Stability % (&gt;=84%)</t>
  </si>
  <si>
    <t>Mental Health Contract Performance Measure Report FY2020 2nd Half</t>
  </si>
  <si>
    <t>TRUE MH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</si>
</sst>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
    <numFmt numFmtId="165" formatCode="#,##0.0%"/>
    <numFmt numFmtId="166" formatCode="0.0%"/>
    <numFmt numFmtId="167" formatCode="#,##0.0"/>
    <numFmt numFmtId="168" formatCode="_(* #,##0.0_);_(* \(#,##0.0\);_(* &quot;-&quot;??_);_(@_)"/>
    <numFmt numFmtId="169" formatCode="#,##0.00%"/>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i/>
      <sz val="10"/>
      <name val="Arial"/>
      <family val="2"/>
    </font>
    <font>
      <sz val="10"/>
      <name val="Arial"/>
      <family val="2"/>
    </font>
    <font>
      <sz val="6"/>
      <color indexed="8"/>
      <name val="Arial"/>
      <family val="2"/>
    </font>
    <font>
      <b/>
      <sz val="12"/>
      <color indexed="8"/>
      <name val="Arial"/>
      <family val="2"/>
    </font>
    <font>
      <b/>
      <sz val="8"/>
      <color indexed="9"/>
      <name val="Arial"/>
      <family val="2"/>
    </font>
    <font>
      <sz val="8"/>
      <color indexed="8"/>
      <name val="Arial"/>
      <family val="2"/>
    </font>
    <font>
      <b/>
      <sz val="12"/>
      <name val="Arial"/>
      <family val="2"/>
    </font>
    <font>
      <sz val="10"/>
      <name val="Arial"/>
      <family val="2"/>
    </font>
    <font>
      <b/>
      <sz val="10"/>
      <name val="Arial"/>
      <family val="2"/>
    </font>
    <font>
      <sz val="8"/>
      <name val="Arial"/>
      <family val="2"/>
    </font>
    <font>
      <sz val="10"/>
      <name val="Arial"/>
      <family val="2"/>
    </font>
    <font>
      <sz val="9"/>
      <color indexed="10"/>
      <name val="Arial"/>
      <family val="2"/>
    </font>
    <font>
      <u/>
      <sz val="10"/>
      <name val="Arial"/>
      <family val="2"/>
    </font>
    <font>
      <b/>
      <sz val="8"/>
      <color indexed="8"/>
      <name val="Arial"/>
      <family val="2"/>
    </font>
    <font>
      <sz val="10"/>
      <color theme="1"/>
      <name val="Arial"/>
      <family val="2"/>
    </font>
    <font>
      <u/>
      <sz val="10"/>
      <color theme="10"/>
      <name val="Arial"/>
      <family val="2"/>
    </font>
    <font>
      <sz val="11"/>
      <color theme="1"/>
      <name val="Calibri"/>
      <family val="2"/>
      <scheme val="minor"/>
    </font>
    <font>
      <u/>
      <sz val="10"/>
      <color theme="0"/>
      <name val="Arial"/>
      <family val="2"/>
    </font>
    <font>
      <sz val="8"/>
      <color rgb="FFFF0000"/>
      <name val="Arial"/>
      <family val="2"/>
    </font>
    <font>
      <sz val="9"/>
      <color rgb="FFFF0000"/>
      <name val="Arial"/>
      <family val="2"/>
    </font>
    <font>
      <sz val="8"/>
      <color theme="1"/>
      <name val="Arial"/>
      <family val="2"/>
    </font>
    <font>
      <b/>
      <sz val="8"/>
      <color theme="0"/>
      <name val="Arial"/>
      <family val="2"/>
    </font>
    <font>
      <sz val="9"/>
      <name val="Arial"/>
      <family val="2"/>
    </font>
    <font>
      <sz val="10"/>
      <color theme="0"/>
      <name val="Arial"/>
      <family val="2"/>
    </font>
    <font>
      <sz val="10"/>
      <color rgb="FFFF0000"/>
      <name val="Arial"/>
      <family val="2"/>
    </font>
    <font>
      <b/>
      <sz val="9"/>
      <color indexed="10"/>
      <name val="Arial"/>
      <family val="2"/>
    </font>
    <font>
      <sz val="9"/>
      <color indexed="10"/>
      <name val="Arial"/>
      <family val="2"/>
    </font>
    <font>
      <sz val="8"/>
      <color theme="3"/>
      <name val="Arial"/>
      <family val="2"/>
    </font>
    <font>
      <sz val="9"/>
      <color indexed="63"/>
      <name val="Arial"/>
      <family val="2"/>
    </font>
    <font>
      <sz val="8"/>
      <color rgb="FF636363"/>
      <name val="Arial"/>
      <family val="2"/>
    </font>
    <font>
      <sz val="9"/>
      <color indexed="63"/>
      <name val="Arial"/>
      <family val="2"/>
    </font>
    <font>
      <b/>
      <sz val="9"/>
      <color indexed="10"/>
      <name val="Arial"/>
      <family val="2"/>
    </font>
    <font>
      <u/>
      <sz val="8"/>
      <color theme="0"/>
      <name val="Arial"/>
      <family val="2"/>
    </font>
    <font>
      <sz val="8"/>
      <color theme="0"/>
      <name val="Arial"/>
      <family val="2"/>
    </font>
    <font>
      <sz val="8"/>
      <color theme="4"/>
      <name val="Arial"/>
      <family val="2"/>
    </font>
    <font>
      <b/>
      <sz val="8"/>
      <color rgb="FFFF0000"/>
      <name val="Arial"/>
      <family val="2"/>
    </font>
    <font>
      <sz val="9"/>
      <color rgb="FF333333"/>
      <name val="Arial"/>
      <family val="2"/>
    </font>
    <font>
      <b/>
      <sz val="9"/>
      <color rgb="FFFF0000"/>
      <name val="Arial"/>
      <family val="2"/>
    </font>
    <font>
      <sz val="8"/>
      <color rgb="FF333333"/>
      <name val="Arial"/>
      <family val="2"/>
    </font>
    <font>
      <sz val="9"/>
      <color rgb="FF000000"/>
      <name val="Arial"/>
      <family val="2"/>
    </font>
    <font>
      <b/>
      <sz val="8"/>
      <color rgb="FF000000"/>
      <name val="Arial"/>
      <family val="2"/>
    </font>
    <font>
      <b/>
      <sz val="9"/>
      <color rgb="FF333333"/>
      <name val="Arial"/>
      <family val="2"/>
    </font>
    <font>
      <b/>
      <sz val="9"/>
      <color rgb="FF000000"/>
      <name val="Arial"/>
      <family val="2"/>
    </font>
    <font>
      <b/>
      <sz val="8"/>
      <name val="Arial"/>
      <family val="2"/>
    </font>
    <font>
      <b/>
      <sz val="16"/>
      <color indexed="8"/>
      <name val="Arial"/>
      <family val="2"/>
    </font>
    <font>
      <sz val="16"/>
      <name val="Arial"/>
      <family val="2"/>
    </font>
    <font>
      <b/>
      <sz val="9"/>
      <color rgb="FFFF0000"/>
      <name val="Arial"/>
      <family val="2"/>
    </font>
    <font>
      <sz val="9"/>
      <color rgb="FFFF0000"/>
      <name val="Arial"/>
      <family val="2"/>
    </font>
    <font>
      <sz val="12"/>
      <color rgb="FF9C0006"/>
      <name val="Verdana"/>
      <family val="2"/>
    </font>
    <font>
      <b/>
      <sz val="10"/>
      <color rgb="FFFF0000"/>
      <name val="Arial"/>
      <family val="2"/>
    </font>
    <font>
      <b/>
      <sz val="12"/>
      <color theme="1"/>
      <name val="Arial"/>
      <family val="2"/>
    </font>
    <font>
      <b/>
      <sz val="12"/>
      <color rgb="FF000000"/>
      <name val="Arial"/>
      <family val="2"/>
    </font>
    <font>
      <sz val="10"/>
      <color rgb="FF333333"/>
      <name val="Arial"/>
      <family val="2"/>
    </font>
    <font>
      <b/>
      <sz val="9"/>
      <color rgb="FFFF3300"/>
      <name val="Arial"/>
      <family val="2"/>
    </font>
    <font>
      <b/>
      <sz val="9"/>
      <name val="Arial"/>
      <family val="2"/>
    </font>
    <font>
      <sz val="8"/>
      <color theme="3" tint="-0.249977111117893"/>
      <name val="Arial"/>
      <family val="2"/>
    </font>
    <font>
      <b/>
      <sz val="9"/>
      <color rgb="FFC00000"/>
      <name val="Arial"/>
      <family val="2"/>
    </font>
  </fonts>
  <fills count="17">
    <fill>
      <patternFill patternType="none"/>
    </fill>
    <fill>
      <patternFill patternType="gray125"/>
    </fill>
    <fill>
      <patternFill patternType="solid">
        <fgColor indexed="9"/>
        <bgColor indexed="9"/>
      </patternFill>
    </fill>
    <fill>
      <patternFill patternType="solid">
        <fgColor indexed="54"/>
        <bgColor indexed="9"/>
      </patternFill>
    </fill>
    <fill>
      <patternFill patternType="solid">
        <fgColor theme="0" tint="-4.9989318521683403E-2"/>
        <bgColor indexed="64"/>
      </patternFill>
    </fill>
    <fill>
      <patternFill patternType="solid">
        <fgColor theme="0"/>
        <bgColor indexed="64"/>
      </patternFill>
    </fill>
    <fill>
      <patternFill patternType="solid">
        <fgColor theme="0"/>
        <bgColor indexed="9"/>
      </patternFill>
    </fill>
    <fill>
      <patternFill patternType="solid">
        <fgColor rgb="FFDCDCE0"/>
        <bgColor rgb="FFFFFFFF"/>
      </patternFill>
    </fill>
    <fill>
      <patternFill patternType="solid">
        <fgColor rgb="FFF8FBFC"/>
        <bgColor rgb="FFFFFFFF"/>
      </patternFill>
    </fill>
    <fill>
      <patternFill patternType="solid">
        <fgColor rgb="FFFFFFFF"/>
        <bgColor rgb="FFFFFFFF"/>
      </patternFill>
    </fill>
    <fill>
      <patternFill patternType="solid">
        <fgColor rgb="FFF0F0F4"/>
        <bgColor rgb="FFFFFFFF"/>
      </patternFill>
    </fill>
    <fill>
      <patternFill patternType="solid">
        <fgColor rgb="FFDCDCDC"/>
        <bgColor rgb="FFFFFFFF"/>
      </patternFill>
    </fill>
    <fill>
      <patternFill patternType="solid">
        <fgColor rgb="FFF0F0F0"/>
        <bgColor rgb="FFFFFFFF"/>
      </patternFill>
    </fill>
    <fill>
      <patternFill patternType="solid">
        <fgColor rgb="FFFFC7CE"/>
      </patternFill>
    </fill>
    <fill>
      <patternFill patternType="solid">
        <fgColor rgb="FFFFFF00"/>
        <bgColor indexed="9"/>
      </patternFill>
    </fill>
    <fill>
      <patternFill patternType="solid">
        <fgColor rgb="FFFFFF00"/>
        <bgColor indexed="64"/>
      </patternFill>
    </fill>
    <fill>
      <patternFill patternType="solid">
        <fgColor theme="0" tint="-0.14999847407452621"/>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31"/>
      </left>
      <right style="thin">
        <color indexed="31"/>
      </right>
      <top style="thin">
        <color indexed="31"/>
      </top>
      <bottom style="thin">
        <color indexed="31"/>
      </bottom>
      <diagonal/>
    </border>
    <border>
      <left style="thin">
        <color rgb="FFC0C0C0"/>
      </left>
      <right style="thin">
        <color rgb="FFC0C0C0"/>
      </right>
      <top style="thin">
        <color rgb="FFC0C0C0"/>
      </top>
      <bottom style="thin">
        <color rgb="FFC0C0C0"/>
      </bottom>
      <diagonal/>
    </border>
    <border>
      <left style="thin">
        <color rgb="FFEBEBEB"/>
      </left>
      <right style="thin">
        <color rgb="FFEBEBEB"/>
      </right>
      <top style="thin">
        <color rgb="FFEBEBEB"/>
      </top>
      <bottom style="thin">
        <color rgb="FFEBEBEB"/>
      </bottom>
      <diagonal/>
    </border>
    <border>
      <left style="thin">
        <color rgb="FFCAC9D9"/>
      </left>
      <right style="thin">
        <color rgb="FFCAC9D9"/>
      </right>
      <top style="thin">
        <color rgb="FFCAC9D9"/>
      </top>
      <bottom style="thin">
        <color rgb="FFCAC9D9"/>
      </bottom>
      <diagonal/>
    </border>
    <border>
      <left style="thin">
        <color rgb="FFEBEBEB"/>
      </left>
      <right style="thin">
        <color rgb="FFEBEBEB"/>
      </right>
      <top style="thin">
        <color rgb="FFCAC9D9"/>
      </top>
      <bottom style="thin">
        <color rgb="FFEBEBEB"/>
      </bottom>
      <diagonal/>
    </border>
    <border>
      <left style="medium">
        <color indexed="64"/>
      </left>
      <right/>
      <top/>
      <bottom style="thin">
        <color indexed="22"/>
      </bottom>
      <diagonal/>
    </border>
    <border>
      <left/>
      <right/>
      <top/>
      <bottom style="thin">
        <color indexed="22"/>
      </bottom>
      <diagonal/>
    </border>
    <border>
      <left/>
      <right style="thin">
        <color indexed="32"/>
      </right>
      <top style="thin">
        <color indexed="32"/>
      </top>
      <bottom style="thin">
        <color indexed="32"/>
      </bottom>
      <diagonal/>
    </border>
    <border>
      <left/>
      <right style="thin">
        <color indexed="64"/>
      </right>
      <top style="thin">
        <color indexed="64"/>
      </top>
      <bottom style="thin">
        <color indexed="64"/>
      </bottom>
      <diagonal/>
    </border>
    <border>
      <left style="thin">
        <color indexed="31"/>
      </left>
      <right/>
      <top style="thin">
        <color indexed="31"/>
      </top>
      <bottom style="thin">
        <color indexed="31"/>
      </bottom>
      <diagonal/>
    </border>
    <border>
      <left style="thin">
        <color rgb="FFCAC9D9"/>
      </left>
      <right style="thin">
        <color rgb="FFCAC9D9"/>
      </right>
      <top/>
      <bottom/>
      <diagonal/>
    </border>
  </borders>
  <cellStyleXfs count="21">
    <xf numFmtId="0" fontId="0" fillId="0" borderId="0"/>
    <xf numFmtId="43" fontId="5" fillId="0" borderId="0" applyFont="0" applyFill="0" applyBorder="0" applyAlignment="0" applyProtection="0"/>
    <xf numFmtId="0" fontId="20" fillId="0" borderId="0" applyNumberFormat="0" applyFill="0" applyBorder="0" applyAlignment="0" applyProtection="0"/>
    <xf numFmtId="0" fontId="6" fillId="0" borderId="0"/>
    <xf numFmtId="0" fontId="15" fillId="0" borderId="0"/>
    <xf numFmtId="0" fontId="21" fillId="0" borderId="0"/>
    <xf numFmtId="9" fontId="5" fillId="0" borderId="0" applyFont="0" applyFill="0" applyBorder="0" applyAlignment="0" applyProtection="0"/>
    <xf numFmtId="0" fontId="4" fillId="0" borderId="0"/>
    <xf numFmtId="0" fontId="6" fillId="0" borderId="0"/>
    <xf numFmtId="43" fontId="5" fillId="0" borderId="0" applyFont="0" applyFill="0" applyBorder="0" applyAlignment="0" applyProtection="0"/>
    <xf numFmtId="0" fontId="6" fillId="0" borderId="0"/>
    <xf numFmtId="0" fontId="4" fillId="0" borderId="0"/>
    <xf numFmtId="9" fontId="5"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53" fillId="13" borderId="0" applyNumberFormat="0" applyBorder="0" applyAlignment="0" applyProtection="0"/>
  </cellStyleXfs>
  <cellXfs count="282">
    <xf numFmtId="0" fontId="0" fillId="0" borderId="0" xfId="0"/>
    <xf numFmtId="0" fontId="7" fillId="2" borderId="0" xfId="0" applyFont="1" applyFill="1" applyAlignment="1">
      <alignment vertical="center"/>
    </xf>
    <xf numFmtId="0" fontId="9" fillId="3" borderId="1" xfId="0" applyFont="1" applyFill="1" applyBorder="1" applyAlignment="1">
      <alignment horizontal="center" vertical="center" wrapText="1"/>
    </xf>
    <xf numFmtId="0" fontId="0" fillId="0" borderId="0" xfId="0" applyAlignment="1">
      <alignment wrapText="1"/>
    </xf>
    <xf numFmtId="0" fontId="11" fillId="0" borderId="0" xfId="0" applyFont="1" applyAlignment="1">
      <alignment vertical="center"/>
    </xf>
    <xf numFmtId="0" fontId="13" fillId="0" borderId="0" xfId="0" applyFont="1" applyAlignment="1">
      <alignment horizontal="left" vertical="center" wrapText="1"/>
    </xf>
    <xf numFmtId="0" fontId="12" fillId="0" borderId="0" xfId="0" applyFont="1" applyAlignment="1">
      <alignment wrapText="1"/>
    </xf>
    <xf numFmtId="0" fontId="12" fillId="0" borderId="0" xfId="0" applyFont="1" applyAlignment="1">
      <alignment horizontal="left" vertical="center" wrapText="1"/>
    </xf>
    <xf numFmtId="0" fontId="12" fillId="0" borderId="0" xfId="0" applyFont="1" applyFill="1" applyBorder="1" applyAlignment="1">
      <alignment horizontal="left" vertical="center" wrapText="1"/>
    </xf>
    <xf numFmtId="0" fontId="9" fillId="3" borderId="4" xfId="0" applyFont="1" applyFill="1" applyBorder="1" applyAlignment="1">
      <alignment horizontal="left" vertical="center"/>
    </xf>
    <xf numFmtId="165" fontId="14" fillId="2" borderId="2" xfId="0" applyNumberFormat="1" applyFont="1" applyFill="1" applyBorder="1" applyAlignment="1">
      <alignment horizontal="right" vertical="center"/>
    </xf>
    <xf numFmtId="165" fontId="10" fillId="0" borderId="2" xfId="3" applyNumberFormat="1" applyFont="1" applyFill="1" applyBorder="1" applyAlignment="1">
      <alignment horizontal="right" vertical="center"/>
    </xf>
    <xf numFmtId="166" fontId="10" fillId="2" borderId="2" xfId="0" applyNumberFormat="1" applyFont="1" applyFill="1" applyBorder="1" applyAlignment="1">
      <alignment horizontal="right" vertical="center"/>
    </xf>
    <xf numFmtId="166" fontId="10" fillId="2" borderId="2" xfId="3" applyNumberFormat="1" applyFont="1" applyFill="1" applyBorder="1" applyAlignment="1">
      <alignment horizontal="right"/>
    </xf>
    <xf numFmtId="0" fontId="6" fillId="0" borderId="2" xfId="0" applyFont="1" applyBorder="1" applyAlignment="1">
      <alignment horizontal="left" vertical="center" wrapText="1"/>
    </xf>
    <xf numFmtId="0" fontId="10" fillId="2" borderId="0" xfId="0" applyFont="1" applyFill="1" applyAlignment="1">
      <alignment vertical="center"/>
    </xf>
    <xf numFmtId="165" fontId="14" fillId="0" borderId="2" xfId="3" applyNumberFormat="1" applyFont="1" applyFill="1" applyBorder="1" applyAlignment="1">
      <alignment horizontal="right"/>
    </xf>
    <xf numFmtId="164" fontId="10" fillId="0" borderId="2" xfId="3" applyNumberFormat="1" applyFont="1" applyFill="1" applyBorder="1" applyAlignment="1">
      <alignment horizontal="right" vertical="center"/>
    </xf>
    <xf numFmtId="164" fontId="14" fillId="2" borderId="2" xfId="0" applyNumberFormat="1" applyFont="1" applyFill="1" applyBorder="1" applyAlignment="1">
      <alignment horizontal="right" vertical="center"/>
    </xf>
    <xf numFmtId="0" fontId="7" fillId="2" borderId="0" xfId="3" applyFont="1" applyFill="1" applyAlignment="1">
      <alignment vertical="center"/>
    </xf>
    <xf numFmtId="0" fontId="8" fillId="2" borderId="0" xfId="3" applyFont="1" applyFill="1" applyAlignment="1">
      <alignment horizontal="center" vertical="center"/>
    </xf>
    <xf numFmtId="0" fontId="22" fillId="3" borderId="3" xfId="2" applyFont="1" applyFill="1" applyBorder="1" applyAlignment="1">
      <alignment horizontal="center" vertical="center" wrapText="1"/>
    </xf>
    <xf numFmtId="0" fontId="6" fillId="0" borderId="0" xfId="0" applyFont="1" applyAlignment="1">
      <alignment wrapText="1"/>
    </xf>
    <xf numFmtId="0" fontId="19" fillId="0" borderId="2" xfId="0" applyFont="1" applyBorder="1" applyAlignment="1">
      <alignment horizontal="left" vertical="center" wrapText="1"/>
    </xf>
    <xf numFmtId="0" fontId="19" fillId="5" borderId="2" xfId="0" applyFont="1" applyFill="1" applyBorder="1" applyAlignment="1">
      <alignment horizontal="left" vertical="center" wrapText="1"/>
    </xf>
    <xf numFmtId="0" fontId="6" fillId="0" borderId="0" xfId="3"/>
    <xf numFmtId="0" fontId="13" fillId="0" borderId="3" xfId="2" applyFont="1" applyFill="1" applyBorder="1" applyAlignment="1">
      <alignment horizontal="center" vertical="center" wrapText="1"/>
    </xf>
    <xf numFmtId="0" fontId="13" fillId="0" borderId="2" xfId="2" applyFont="1" applyFill="1" applyBorder="1" applyAlignment="1">
      <alignment horizontal="center" vertical="center" wrapText="1"/>
    </xf>
    <xf numFmtId="166" fontId="13" fillId="0" borderId="3" xfId="2" applyNumberFormat="1" applyFont="1" applyFill="1" applyBorder="1" applyAlignment="1">
      <alignment horizontal="center" vertical="center" wrapText="1"/>
    </xf>
    <xf numFmtId="166" fontId="6" fillId="0" borderId="3" xfId="2" applyNumberFormat="1" applyFont="1" applyFill="1" applyBorder="1" applyAlignment="1">
      <alignment horizontal="center" vertical="center" wrapText="1"/>
    </xf>
    <xf numFmtId="0" fontId="6" fillId="0" borderId="3" xfId="2" applyFont="1" applyFill="1" applyBorder="1" applyAlignment="1">
      <alignment horizontal="center" vertical="center" wrapText="1"/>
    </xf>
    <xf numFmtId="0" fontId="17" fillId="0" borderId="3" xfId="2" applyFont="1" applyFill="1" applyBorder="1" applyAlignment="1">
      <alignment horizontal="center" vertical="center" wrapText="1"/>
    </xf>
    <xf numFmtId="0" fontId="6" fillId="0" borderId="0" xfId="0" applyFont="1"/>
    <xf numFmtId="10" fontId="6" fillId="0" borderId="0" xfId="6" applyNumberFormat="1" applyFont="1"/>
    <xf numFmtId="0" fontId="0" fillId="0" borderId="0" xfId="0" applyAlignment="1">
      <alignment horizontal="left"/>
    </xf>
    <xf numFmtId="0" fontId="7" fillId="2" borderId="2" xfId="0" applyFont="1" applyFill="1" applyBorder="1" applyAlignment="1">
      <alignment vertical="center"/>
    </xf>
    <xf numFmtId="0" fontId="9" fillId="3" borderId="2" xfId="0" applyFont="1" applyFill="1" applyBorder="1" applyAlignment="1">
      <alignment horizontal="center" vertical="center"/>
    </xf>
    <xf numFmtId="0" fontId="7" fillId="2" borderId="0" xfId="0" applyFont="1" applyFill="1" applyBorder="1" applyAlignment="1">
      <alignment vertical="center"/>
    </xf>
    <xf numFmtId="0" fontId="0" fillId="0" borderId="0" xfId="0" applyBorder="1"/>
    <xf numFmtId="0" fontId="26" fillId="3" borderId="2" xfId="2" applyFont="1" applyFill="1" applyBorder="1" applyAlignment="1">
      <alignment horizontal="left" vertical="center" wrapText="1"/>
    </xf>
    <xf numFmtId="0" fontId="9" fillId="3" borderId="2" xfId="0" applyFont="1" applyFill="1" applyBorder="1" applyAlignment="1">
      <alignment horizontal="center" vertical="center" wrapText="1"/>
    </xf>
    <xf numFmtId="0" fontId="8" fillId="2" borderId="2" xfId="0" applyFont="1" applyFill="1" applyBorder="1" applyAlignment="1">
      <alignment horizontal="left"/>
    </xf>
    <xf numFmtId="1" fontId="0" fillId="0" borderId="0" xfId="0" applyNumberFormat="1"/>
    <xf numFmtId="164" fontId="32" fillId="5" borderId="2" xfId="0" applyNumberFormat="1" applyFont="1" applyFill="1" applyBorder="1" applyAlignment="1">
      <alignment horizontal="right" vertical="center"/>
    </xf>
    <xf numFmtId="164" fontId="32" fillId="6" borderId="2" xfId="0" applyNumberFormat="1" applyFont="1" applyFill="1" applyBorder="1" applyAlignment="1">
      <alignment horizontal="right" vertical="center"/>
    </xf>
    <xf numFmtId="164" fontId="32" fillId="5" borderId="2" xfId="3" applyNumberFormat="1" applyFont="1" applyFill="1" applyBorder="1" applyAlignment="1">
      <alignment horizontal="right"/>
    </xf>
    <xf numFmtId="165" fontId="32" fillId="5" borderId="2" xfId="3" applyNumberFormat="1" applyFont="1" applyFill="1" applyBorder="1" applyAlignment="1">
      <alignment horizontal="right"/>
    </xf>
    <xf numFmtId="165" fontId="32" fillId="5" borderId="2" xfId="3" applyNumberFormat="1" applyFont="1" applyFill="1" applyBorder="1" applyAlignment="1">
      <alignment horizontal="right" vertical="center"/>
    </xf>
    <xf numFmtId="166" fontId="32" fillId="6" borderId="2" xfId="0" applyNumberFormat="1" applyFont="1" applyFill="1" applyBorder="1" applyAlignment="1">
      <alignment horizontal="right" vertical="center"/>
    </xf>
    <xf numFmtId="165" fontId="32" fillId="6" borderId="2" xfId="0" applyNumberFormat="1" applyFont="1" applyFill="1" applyBorder="1" applyAlignment="1">
      <alignment horizontal="right" vertical="center"/>
    </xf>
    <xf numFmtId="164" fontId="32" fillId="6" borderId="2" xfId="3" applyNumberFormat="1" applyFont="1" applyFill="1" applyBorder="1" applyAlignment="1">
      <alignment horizontal="right" vertical="center"/>
    </xf>
    <xf numFmtId="1" fontId="32" fillId="6" borderId="2" xfId="0" applyNumberFormat="1" applyFont="1" applyFill="1" applyBorder="1" applyAlignment="1">
      <alignment horizontal="right" vertical="center"/>
    </xf>
    <xf numFmtId="0" fontId="28" fillId="0" borderId="0" xfId="0" applyFont="1"/>
    <xf numFmtId="0" fontId="26" fillId="6" borderId="2" xfId="2" applyFont="1" applyFill="1" applyBorder="1" applyAlignment="1">
      <alignment horizontal="left" vertical="center" wrapText="1"/>
    </xf>
    <xf numFmtId="164" fontId="16" fillId="0" borderId="0" xfId="0" applyNumberFormat="1" applyFont="1" applyFill="1" applyBorder="1" applyAlignment="1">
      <alignment horizontal="center"/>
    </xf>
    <xf numFmtId="0" fontId="6" fillId="0" borderId="0" xfId="3"/>
    <xf numFmtId="0" fontId="9" fillId="3" borderId="2" xfId="8" applyFont="1" applyFill="1" applyBorder="1" applyAlignment="1">
      <alignment horizontal="left" vertical="center"/>
    </xf>
    <xf numFmtId="9" fontId="0" fillId="0" borderId="2" xfId="0" applyNumberFormat="1" applyBorder="1"/>
    <xf numFmtId="164" fontId="6" fillId="0" borderId="0" xfId="3" applyNumberFormat="1"/>
    <xf numFmtId="164" fontId="29" fillId="0" borderId="0" xfId="3" applyNumberFormat="1" applyFont="1"/>
    <xf numFmtId="166" fontId="14" fillId="0" borderId="0" xfId="3" applyNumberFormat="1" applyFont="1" applyBorder="1"/>
    <xf numFmtId="164" fontId="0" fillId="0" borderId="0" xfId="0" applyNumberFormat="1"/>
    <xf numFmtId="164" fontId="31" fillId="6" borderId="0" xfId="0" applyNumberFormat="1" applyFont="1" applyFill="1" applyBorder="1" applyAlignment="1">
      <alignment horizontal="center"/>
    </xf>
    <xf numFmtId="164" fontId="6" fillId="0" borderId="0" xfId="3" applyNumberFormat="1" applyBorder="1"/>
    <xf numFmtId="166" fontId="14" fillId="0" borderId="8" xfId="3" applyNumberFormat="1" applyFont="1" applyBorder="1"/>
    <xf numFmtId="0" fontId="37" fillId="3" borderId="3" xfId="2" applyFont="1" applyFill="1" applyBorder="1" applyAlignment="1">
      <alignment horizontal="center" vertical="center" wrapText="1"/>
    </xf>
    <xf numFmtId="0" fontId="38" fillId="2" borderId="0" xfId="0" applyFont="1" applyFill="1" applyAlignment="1">
      <alignment vertical="center"/>
    </xf>
    <xf numFmtId="0" fontId="10" fillId="6" borderId="0" xfId="0" applyFont="1" applyFill="1" applyAlignment="1">
      <alignment vertical="center"/>
    </xf>
    <xf numFmtId="169" fontId="18" fillId="6" borderId="0" xfId="0" applyNumberFormat="1" applyFont="1" applyFill="1" applyBorder="1" applyAlignment="1">
      <alignment horizontal="center" vertical="center"/>
    </xf>
    <xf numFmtId="0" fontId="10" fillId="6" borderId="0" xfId="0" applyFont="1" applyFill="1" applyBorder="1" applyAlignment="1">
      <alignment vertical="center"/>
    </xf>
    <xf numFmtId="0" fontId="14" fillId="5" borderId="0" xfId="0" applyFont="1" applyFill="1"/>
    <xf numFmtId="0" fontId="10" fillId="6" borderId="0" xfId="3" applyFont="1" applyFill="1" applyAlignment="1">
      <alignment vertical="center"/>
    </xf>
    <xf numFmtId="0" fontId="14" fillId="0" borderId="0" xfId="0" applyFont="1"/>
    <xf numFmtId="0" fontId="14" fillId="4" borderId="0" xfId="0" applyFont="1" applyFill="1"/>
    <xf numFmtId="0" fontId="14" fillId="0" borderId="0" xfId="0" applyFont="1" applyBorder="1"/>
    <xf numFmtId="0" fontId="6" fillId="0" borderId="2" xfId="3" applyBorder="1"/>
    <xf numFmtId="165" fontId="44" fillId="7" borderId="11" xfId="0" applyNumberFormat="1" applyFont="1" applyFill="1" applyBorder="1" applyAlignment="1">
      <alignment horizontal="center"/>
    </xf>
    <xf numFmtId="165" fontId="44" fillId="7" borderId="11" xfId="0" applyNumberFormat="1" applyFont="1" applyFill="1" applyBorder="1" applyAlignment="1">
      <alignment horizontal="right"/>
    </xf>
    <xf numFmtId="165" fontId="44" fillId="7" borderId="11" xfId="0" applyNumberFormat="1" applyFont="1" applyFill="1" applyBorder="1" applyAlignment="1">
      <alignment horizontal="right" vertical="center"/>
    </xf>
    <xf numFmtId="164" fontId="45" fillId="7" borderId="9" xfId="0" applyNumberFormat="1" applyFont="1" applyFill="1" applyBorder="1" applyAlignment="1">
      <alignment horizontal="right" vertical="center"/>
    </xf>
    <xf numFmtId="165" fontId="47" fillId="7" borderId="11" xfId="0" applyNumberFormat="1" applyFont="1" applyFill="1" applyBorder="1" applyAlignment="1">
      <alignment horizontal="right" vertical="center"/>
    </xf>
    <xf numFmtId="165" fontId="0" fillId="0" borderId="0" xfId="0" applyNumberFormat="1"/>
    <xf numFmtId="165" fontId="39" fillId="2" borderId="0" xfId="0" applyNumberFormat="1" applyFont="1" applyFill="1" applyBorder="1" applyAlignment="1">
      <alignment horizontal="right"/>
    </xf>
    <xf numFmtId="0" fontId="26" fillId="0" borderId="2" xfId="2" applyFont="1" applyFill="1" applyBorder="1" applyAlignment="1">
      <alignment horizontal="left" vertical="center" wrapText="1"/>
    </xf>
    <xf numFmtId="9" fontId="32" fillId="0" borderId="2" xfId="3" applyNumberFormat="1" applyFont="1" applyFill="1" applyBorder="1" applyAlignment="1">
      <alignment horizontal="right"/>
    </xf>
    <xf numFmtId="0" fontId="0" fillId="0" borderId="0" xfId="0" applyFill="1"/>
    <xf numFmtId="164" fontId="14" fillId="0" borderId="2" xfId="0" applyNumberFormat="1" applyFont="1" applyFill="1" applyBorder="1" applyAlignment="1">
      <alignment horizontal="right" vertical="center"/>
    </xf>
    <xf numFmtId="167" fontId="14" fillId="2" borderId="2" xfId="0" applyNumberFormat="1" applyFont="1" applyFill="1" applyBorder="1" applyAlignment="1">
      <alignment horizontal="right" vertical="center"/>
    </xf>
    <xf numFmtId="167" fontId="14" fillId="2" borderId="5" xfId="0" applyNumberFormat="1" applyFont="1" applyFill="1" applyBorder="1" applyAlignment="1">
      <alignment horizontal="right" vertical="center"/>
    </xf>
    <xf numFmtId="165" fontId="14" fillId="0" borderId="2" xfId="3" applyNumberFormat="1" applyFont="1" applyFill="1" applyBorder="1" applyAlignment="1">
      <alignment horizontal="right" vertical="center"/>
    </xf>
    <xf numFmtId="166" fontId="14" fillId="2" borderId="2" xfId="0" applyNumberFormat="1" applyFont="1" applyFill="1" applyBorder="1" applyAlignment="1">
      <alignment horizontal="right" vertical="center"/>
    </xf>
    <xf numFmtId="166" fontId="14" fillId="2" borderId="2" xfId="3" applyNumberFormat="1" applyFont="1" applyFill="1" applyBorder="1" applyAlignment="1">
      <alignment horizontal="right"/>
    </xf>
    <xf numFmtId="10" fontId="14" fillId="0" borderId="2" xfId="3" applyNumberFormat="1" applyFont="1" applyFill="1" applyBorder="1" applyAlignment="1">
      <alignment horizontal="right" vertical="center"/>
    </xf>
    <xf numFmtId="166" fontId="14" fillId="0" borderId="2" xfId="0" applyNumberFormat="1" applyFont="1" applyFill="1" applyBorder="1" applyAlignment="1">
      <alignment horizontal="right" vertical="center"/>
    </xf>
    <xf numFmtId="166" fontId="14" fillId="0" borderId="2" xfId="3" applyNumberFormat="1" applyFont="1" applyFill="1" applyBorder="1" applyAlignment="1">
      <alignment horizontal="right" vertical="center"/>
    </xf>
    <xf numFmtId="166" fontId="14" fillId="2" borderId="5" xfId="0" applyNumberFormat="1" applyFont="1" applyFill="1" applyBorder="1" applyAlignment="1">
      <alignment horizontal="right" vertical="center"/>
    </xf>
    <xf numFmtId="166" fontId="14" fillId="0" borderId="2" xfId="3" applyNumberFormat="1" applyFont="1" applyFill="1" applyBorder="1" applyAlignment="1">
      <alignment horizontal="right"/>
    </xf>
    <xf numFmtId="166" fontId="10" fillId="0" borderId="2" xfId="3" applyNumberFormat="1" applyFont="1" applyFill="1" applyBorder="1" applyAlignment="1">
      <alignment horizontal="right" vertical="center"/>
    </xf>
    <xf numFmtId="166" fontId="10" fillId="0" borderId="2" xfId="0" applyNumberFormat="1" applyFont="1" applyFill="1" applyBorder="1" applyAlignment="1">
      <alignment horizontal="right" vertical="center"/>
    </xf>
    <xf numFmtId="166" fontId="14" fillId="0" borderId="2" xfId="1" applyNumberFormat="1" applyFont="1" applyFill="1" applyBorder="1" applyAlignment="1">
      <alignment horizontal="right" vertical="center"/>
    </xf>
    <xf numFmtId="168" fontId="14" fillId="0" borderId="2" xfId="1" applyNumberFormat="1" applyFont="1" applyFill="1" applyBorder="1" applyAlignment="1">
      <alignment horizontal="right" vertical="center"/>
    </xf>
    <xf numFmtId="165" fontId="10" fillId="2" borderId="2" xfId="0" applyNumberFormat="1" applyFont="1" applyFill="1" applyBorder="1" applyAlignment="1">
      <alignment horizontal="right" vertical="center"/>
    </xf>
    <xf numFmtId="166" fontId="23" fillId="0" borderId="2" xfId="0" applyNumberFormat="1" applyFont="1" applyFill="1" applyBorder="1" applyAlignment="1">
      <alignment horizontal="right" vertical="center"/>
    </xf>
    <xf numFmtId="0" fontId="9" fillId="3" borderId="3" xfId="0" applyFont="1" applyFill="1" applyBorder="1" applyAlignment="1">
      <alignment horizontal="center" vertical="center" wrapText="1"/>
    </xf>
    <xf numFmtId="166" fontId="14" fillId="2" borderId="0" xfId="0" applyNumberFormat="1" applyFont="1" applyFill="1" applyAlignment="1">
      <alignment vertical="center"/>
    </xf>
    <xf numFmtId="166" fontId="14" fillId="0" borderId="2" xfId="0" applyNumberFormat="1" applyFont="1" applyBorder="1"/>
    <xf numFmtId="166" fontId="25" fillId="2" borderId="2" xfId="0" applyNumberFormat="1" applyFont="1" applyFill="1" applyBorder="1" applyAlignment="1">
      <alignment horizontal="right" vertical="center"/>
    </xf>
    <xf numFmtId="164" fontId="46" fillId="9" borderId="12" xfId="0" applyNumberFormat="1" applyFont="1" applyFill="1" applyBorder="1" applyAlignment="1">
      <alignment horizontal="right"/>
    </xf>
    <xf numFmtId="1" fontId="0" fillId="0" borderId="0" xfId="0" applyNumberFormat="1" applyFill="1"/>
    <xf numFmtId="9" fontId="32" fillId="6" borderId="2" xfId="0" applyNumberFormat="1" applyFont="1" applyFill="1" applyBorder="1" applyAlignment="1">
      <alignment horizontal="right" vertical="center"/>
    </xf>
    <xf numFmtId="166" fontId="32" fillId="6" borderId="2" xfId="3" applyNumberFormat="1" applyFont="1" applyFill="1" applyBorder="1" applyAlignment="1">
      <alignment horizontal="right"/>
    </xf>
    <xf numFmtId="10" fontId="32" fillId="6" borderId="2" xfId="1" applyNumberFormat="1" applyFont="1" applyFill="1" applyBorder="1" applyAlignment="1">
      <alignment horizontal="right" vertical="center"/>
    </xf>
    <xf numFmtId="9" fontId="32" fillId="6" borderId="2" xfId="1" applyNumberFormat="1" applyFont="1" applyFill="1" applyBorder="1" applyAlignment="1">
      <alignment horizontal="right" vertical="center"/>
    </xf>
    <xf numFmtId="164" fontId="32" fillId="0" borderId="2" xfId="0" applyNumberFormat="1" applyFont="1" applyFill="1" applyBorder="1" applyAlignment="1">
      <alignment horizontal="right" vertical="center"/>
    </xf>
    <xf numFmtId="165" fontId="32" fillId="0" borderId="2" xfId="0" applyNumberFormat="1" applyFont="1" applyFill="1" applyBorder="1" applyAlignment="1">
      <alignment horizontal="right" vertical="center"/>
    </xf>
    <xf numFmtId="169" fontId="32" fillId="0" borderId="2" xfId="0" applyNumberFormat="1" applyFont="1" applyFill="1" applyBorder="1" applyAlignment="1">
      <alignment horizontal="right" vertical="center"/>
    </xf>
    <xf numFmtId="0" fontId="11" fillId="0" borderId="0" xfId="0" applyFont="1" applyBorder="1" applyAlignment="1">
      <alignment horizontal="center"/>
    </xf>
    <xf numFmtId="0" fontId="11" fillId="0" borderId="2" xfId="0" applyFont="1" applyBorder="1" applyAlignment="1">
      <alignment horizontal="center"/>
    </xf>
    <xf numFmtId="164" fontId="29" fillId="0" borderId="0" xfId="3" applyNumberFormat="1" applyFont="1" applyBorder="1"/>
    <xf numFmtId="165" fontId="35" fillId="2" borderId="2" xfId="0" applyNumberFormat="1" applyFont="1" applyFill="1" applyBorder="1" applyAlignment="1">
      <alignment horizontal="right"/>
    </xf>
    <xf numFmtId="165" fontId="6" fillId="0" borderId="2" xfId="3" applyNumberFormat="1" applyBorder="1"/>
    <xf numFmtId="165" fontId="36" fillId="2" borderId="2" xfId="0" applyNumberFormat="1" applyFont="1" applyFill="1" applyBorder="1" applyAlignment="1">
      <alignment horizontal="right"/>
    </xf>
    <xf numFmtId="165" fontId="51" fillId="9" borderId="2" xfId="0" applyNumberFormat="1" applyFont="1" applyFill="1" applyBorder="1" applyAlignment="1">
      <alignment horizontal="right"/>
    </xf>
    <xf numFmtId="0" fontId="6" fillId="0" borderId="0" xfId="3" applyBorder="1"/>
    <xf numFmtId="165" fontId="24" fillId="7" borderId="11" xfId="0" applyNumberFormat="1" applyFont="1" applyFill="1" applyBorder="1" applyAlignment="1">
      <alignment horizontal="center"/>
    </xf>
    <xf numFmtId="164" fontId="44" fillId="9" borderId="2" xfId="0" applyNumberFormat="1" applyFont="1" applyFill="1" applyBorder="1" applyAlignment="1">
      <alignment horizontal="right"/>
    </xf>
    <xf numFmtId="1" fontId="0" fillId="0" borderId="2" xfId="0" applyNumberFormat="1" applyBorder="1"/>
    <xf numFmtId="165" fontId="33" fillId="2" borderId="2" xfId="0" applyNumberFormat="1" applyFont="1" applyFill="1" applyBorder="1" applyAlignment="1">
      <alignment horizontal="right" vertical="center"/>
    </xf>
    <xf numFmtId="169" fontId="46" fillId="9" borderId="12" xfId="0" applyNumberFormat="1" applyFont="1" applyFill="1" applyBorder="1" applyAlignment="1">
      <alignment horizontal="right"/>
    </xf>
    <xf numFmtId="9" fontId="6" fillId="0" borderId="2" xfId="0" applyNumberFormat="1" applyFont="1" applyBorder="1"/>
    <xf numFmtId="0" fontId="9" fillId="3" borderId="5" xfId="8" applyFont="1" applyFill="1" applyBorder="1" applyAlignment="1">
      <alignment horizontal="left" vertical="center"/>
    </xf>
    <xf numFmtId="9" fontId="0" fillId="0" borderId="16" xfId="0" applyNumberFormat="1" applyBorder="1"/>
    <xf numFmtId="43" fontId="6" fillId="0" borderId="0" xfId="9" applyFont="1"/>
    <xf numFmtId="164" fontId="13" fillId="0" borderId="8" xfId="3" applyNumberFormat="1" applyFont="1" applyBorder="1"/>
    <xf numFmtId="164" fontId="30" fillId="0" borderId="0" xfId="0" applyNumberFormat="1" applyFont="1" applyFill="1" applyBorder="1" applyAlignment="1">
      <alignment horizontal="center"/>
    </xf>
    <xf numFmtId="164" fontId="13" fillId="0" borderId="0" xfId="3" applyNumberFormat="1" applyFont="1"/>
    <xf numFmtId="164" fontId="13" fillId="0" borderId="0" xfId="3" applyNumberFormat="1" applyFont="1" applyBorder="1"/>
    <xf numFmtId="0" fontId="13" fillId="0" borderId="0" xfId="3" applyFont="1"/>
    <xf numFmtId="0" fontId="13" fillId="0" borderId="0" xfId="3" applyFont="1" applyBorder="1"/>
    <xf numFmtId="164" fontId="30" fillId="6" borderId="0" xfId="0" applyNumberFormat="1" applyFont="1" applyFill="1" applyBorder="1" applyAlignment="1">
      <alignment horizontal="center"/>
    </xf>
    <xf numFmtId="0" fontId="6" fillId="0" borderId="11" xfId="3" applyBorder="1"/>
    <xf numFmtId="164" fontId="47" fillId="0" borderId="2" xfId="0" applyNumberFormat="1" applyFont="1" applyFill="1" applyBorder="1" applyAlignment="1">
      <alignment horizontal="right"/>
    </xf>
    <xf numFmtId="164" fontId="42" fillId="0" borderId="2" xfId="0" applyNumberFormat="1" applyFont="1" applyFill="1" applyBorder="1" applyAlignment="1">
      <alignment horizontal="right"/>
    </xf>
    <xf numFmtId="1" fontId="13" fillId="0" borderId="2" xfId="3" applyNumberFormat="1" applyFont="1" applyFill="1" applyBorder="1"/>
    <xf numFmtId="0" fontId="13" fillId="0" borderId="2" xfId="3" applyFont="1" applyFill="1" applyBorder="1"/>
    <xf numFmtId="165" fontId="47" fillId="7" borderId="0" xfId="0" applyNumberFormat="1" applyFont="1" applyFill="1" applyBorder="1" applyAlignment="1">
      <alignment horizontal="right" vertical="center"/>
    </xf>
    <xf numFmtId="165" fontId="42" fillId="0" borderId="0" xfId="0" applyNumberFormat="1" applyFont="1" applyFill="1" applyBorder="1" applyAlignment="1">
      <alignment horizontal="right" vertical="center"/>
    </xf>
    <xf numFmtId="169" fontId="44" fillId="7" borderId="11" xfId="0" applyNumberFormat="1" applyFont="1" applyFill="1" applyBorder="1" applyAlignment="1">
      <alignment horizontal="center"/>
    </xf>
    <xf numFmtId="169" fontId="44" fillId="12" borderId="11" xfId="0" applyNumberFormat="1" applyFont="1" applyFill="1" applyBorder="1" applyAlignment="1">
      <alignment horizontal="right" vertical="center"/>
    </xf>
    <xf numFmtId="169" fontId="24" fillId="11" borderId="11" xfId="0" applyNumberFormat="1" applyFont="1" applyFill="1" applyBorder="1" applyAlignment="1">
      <alignment horizontal="right" vertical="center"/>
    </xf>
    <xf numFmtId="169" fontId="44" fillId="11" borderId="11" xfId="0" applyNumberFormat="1" applyFont="1" applyFill="1" applyBorder="1" applyAlignment="1">
      <alignment horizontal="right" vertical="center"/>
    </xf>
    <xf numFmtId="0" fontId="53" fillId="0" borderId="0" xfId="20" applyFill="1"/>
    <xf numFmtId="164" fontId="48" fillId="0" borderId="0" xfId="0" applyNumberFormat="1" applyFont="1" applyFill="1" applyBorder="1" applyAlignment="1">
      <alignment horizontal="right" vertical="center"/>
    </xf>
    <xf numFmtId="164" fontId="6" fillId="0" borderId="17" xfId="3" applyNumberFormat="1" applyBorder="1"/>
    <xf numFmtId="164" fontId="40" fillId="0" borderId="11" xfId="0" applyNumberFormat="1" applyFont="1" applyFill="1" applyBorder="1" applyAlignment="1">
      <alignment horizontal="right" vertical="center"/>
    </xf>
    <xf numFmtId="164" fontId="48" fillId="0" borderId="0" xfId="0" applyNumberFormat="1" applyFont="1" applyFill="1"/>
    <xf numFmtId="164" fontId="40" fillId="0" borderId="0" xfId="0" applyNumberFormat="1" applyFont="1" applyFill="1" applyBorder="1" applyAlignment="1">
      <alignment horizontal="right" vertical="center"/>
    </xf>
    <xf numFmtId="0" fontId="10" fillId="0" borderId="0" xfId="0" applyFont="1" applyFill="1" applyAlignment="1">
      <alignment vertical="center"/>
    </xf>
    <xf numFmtId="164" fontId="54" fillId="0" borderId="0" xfId="3" applyNumberFormat="1" applyFont="1" applyBorder="1"/>
    <xf numFmtId="10" fontId="44" fillId="9" borderId="9" xfId="0" applyNumberFormat="1" applyFont="1" applyFill="1" applyBorder="1" applyAlignment="1">
      <alignment horizontal="right" vertical="center"/>
    </xf>
    <xf numFmtId="10" fontId="42" fillId="9" borderId="9" xfId="0" applyNumberFormat="1" applyFont="1" applyFill="1" applyBorder="1" applyAlignment="1">
      <alignment horizontal="right" vertical="center"/>
    </xf>
    <xf numFmtId="164" fontId="44" fillId="10" borderId="11" xfId="0" applyNumberFormat="1" applyFont="1" applyFill="1" applyBorder="1" applyAlignment="1">
      <alignment horizontal="right"/>
    </xf>
    <xf numFmtId="164" fontId="44" fillId="9" borderId="11" xfId="0" applyNumberFormat="1" applyFont="1" applyFill="1" applyBorder="1" applyAlignment="1">
      <alignment horizontal="right"/>
    </xf>
    <xf numFmtId="165" fontId="47" fillId="9" borderId="11" xfId="0" applyNumberFormat="1" applyFont="1" applyFill="1" applyBorder="1" applyAlignment="1">
      <alignment horizontal="right" vertical="center"/>
    </xf>
    <xf numFmtId="166" fontId="23" fillId="0" borderId="0" xfId="3" applyNumberFormat="1" applyFont="1" applyBorder="1"/>
    <xf numFmtId="0" fontId="6" fillId="0" borderId="8" xfId="3" applyBorder="1"/>
    <xf numFmtId="165" fontId="24" fillId="7" borderId="11" xfId="0" applyNumberFormat="1" applyFont="1" applyFill="1" applyBorder="1" applyAlignment="1">
      <alignment horizontal="right" vertical="center"/>
    </xf>
    <xf numFmtId="164" fontId="0" fillId="0" borderId="11" xfId="0" applyNumberFormat="1" applyBorder="1"/>
    <xf numFmtId="164" fontId="13" fillId="0" borderId="0" xfId="0" applyNumberFormat="1" applyFont="1" applyBorder="1"/>
    <xf numFmtId="169" fontId="41" fillId="8" borderId="10" xfId="0" applyNumberFormat="1" applyFont="1" applyFill="1" applyBorder="1" applyAlignment="1">
      <alignment horizontal="right"/>
    </xf>
    <xf numFmtId="169" fontId="41" fillId="9" borderId="10" xfId="0" applyNumberFormat="1" applyFont="1" applyFill="1" applyBorder="1" applyAlignment="1">
      <alignment horizontal="right"/>
    </xf>
    <xf numFmtId="169" fontId="42" fillId="9" borderId="10" xfId="0" applyNumberFormat="1" applyFont="1" applyFill="1" applyBorder="1" applyAlignment="1">
      <alignment horizontal="right"/>
    </xf>
    <xf numFmtId="169" fontId="42" fillId="8" borderId="10" xfId="0" applyNumberFormat="1" applyFont="1" applyFill="1" applyBorder="1" applyAlignment="1">
      <alignment horizontal="right"/>
    </xf>
    <xf numFmtId="165" fontId="42" fillId="2" borderId="2" xfId="0" applyNumberFormat="1" applyFont="1" applyFill="1" applyBorder="1" applyAlignment="1">
      <alignment horizontal="right"/>
    </xf>
    <xf numFmtId="169" fontId="42" fillId="7" borderId="11" xfId="0" applyNumberFormat="1" applyFont="1" applyFill="1" applyBorder="1" applyAlignment="1">
      <alignment horizontal="center"/>
    </xf>
    <xf numFmtId="166" fontId="14" fillId="0" borderId="11" xfId="3" applyNumberFormat="1" applyFont="1" applyBorder="1"/>
    <xf numFmtId="164" fontId="0" fillId="0" borderId="0" xfId="0" applyNumberFormat="1" applyBorder="1"/>
    <xf numFmtId="0" fontId="8" fillId="0" borderId="2" xfId="0" applyFont="1" applyFill="1" applyBorder="1" applyAlignment="1">
      <alignment horizontal="left"/>
    </xf>
    <xf numFmtId="0" fontId="11" fillId="0" borderId="2" xfId="0" applyFont="1" applyFill="1" applyBorder="1" applyAlignment="1">
      <alignment horizontal="left"/>
    </xf>
    <xf numFmtId="0" fontId="55" fillId="0" borderId="2" xfId="0" applyFont="1" applyFill="1" applyBorder="1" applyAlignment="1">
      <alignment horizontal="left"/>
    </xf>
    <xf numFmtId="0" fontId="11" fillId="2" borderId="2" xfId="0" applyFont="1" applyFill="1" applyBorder="1" applyAlignment="1">
      <alignment horizontal="left"/>
    </xf>
    <xf numFmtId="0" fontId="55" fillId="2" borderId="2" xfId="0" applyFont="1" applyFill="1" applyBorder="1" applyAlignment="1">
      <alignment horizontal="left"/>
    </xf>
    <xf numFmtId="0" fontId="11" fillId="6" borderId="2" xfId="0" applyFont="1" applyFill="1" applyBorder="1" applyAlignment="1">
      <alignment horizontal="left"/>
    </xf>
    <xf numFmtId="0" fontId="56" fillId="2" borderId="2" xfId="0" applyFont="1" applyFill="1" applyBorder="1" applyAlignment="1">
      <alignment horizontal="left"/>
    </xf>
    <xf numFmtId="164" fontId="40" fillId="7" borderId="9" xfId="0" applyNumberFormat="1" applyFont="1" applyFill="1" applyBorder="1" applyAlignment="1">
      <alignment horizontal="right" vertical="center"/>
    </xf>
    <xf numFmtId="164" fontId="24" fillId="10" borderId="11" xfId="0" applyNumberFormat="1" applyFont="1" applyFill="1" applyBorder="1" applyAlignment="1">
      <alignment horizontal="right"/>
    </xf>
    <xf numFmtId="165" fontId="42" fillId="0" borderId="11" xfId="0" applyNumberFormat="1" applyFont="1" applyFill="1" applyBorder="1" applyAlignment="1">
      <alignment horizontal="right" vertical="center"/>
    </xf>
    <xf numFmtId="10" fontId="41" fillId="8" borderId="10" xfId="0" applyNumberFormat="1" applyFont="1" applyFill="1" applyBorder="1" applyAlignment="1">
      <alignment horizontal="right"/>
    </xf>
    <xf numFmtId="10" fontId="41" fillId="9" borderId="10" xfId="0" applyNumberFormat="1" applyFont="1" applyFill="1" applyBorder="1" applyAlignment="1">
      <alignment horizontal="right"/>
    </xf>
    <xf numFmtId="10" fontId="42" fillId="8" borderId="10" xfId="0" applyNumberFormat="1" applyFont="1" applyFill="1" applyBorder="1" applyAlignment="1">
      <alignment horizontal="right"/>
    </xf>
    <xf numFmtId="10" fontId="42" fillId="9" borderId="10" xfId="0" applyNumberFormat="1" applyFont="1" applyFill="1" applyBorder="1" applyAlignment="1">
      <alignment horizontal="right"/>
    </xf>
    <xf numFmtId="49" fontId="41" fillId="9" borderId="10" xfId="0" applyNumberFormat="1" applyFont="1" applyFill="1" applyBorder="1" applyAlignment="1">
      <alignment horizontal="right"/>
    </xf>
    <xf numFmtId="10" fontId="43" fillId="10" borderId="10" xfId="0" applyNumberFormat="1" applyFont="1" applyFill="1" applyBorder="1" applyAlignment="1">
      <alignment horizontal="right"/>
    </xf>
    <xf numFmtId="10" fontId="43" fillId="9" borderId="10" xfId="0" applyNumberFormat="1" applyFont="1" applyFill="1" applyBorder="1" applyAlignment="1">
      <alignment horizontal="right"/>
    </xf>
    <xf numFmtId="10" fontId="40" fillId="9" borderId="10" xfId="0" applyNumberFormat="1" applyFont="1" applyFill="1" applyBorder="1" applyAlignment="1">
      <alignment horizontal="right"/>
    </xf>
    <xf numFmtId="10" fontId="40" fillId="10" borderId="10" xfId="0" applyNumberFormat="1" applyFont="1" applyFill="1" applyBorder="1" applyAlignment="1">
      <alignment horizontal="right"/>
    </xf>
    <xf numFmtId="169" fontId="42" fillId="12" borderId="11" xfId="0" applyNumberFormat="1" applyFont="1" applyFill="1" applyBorder="1" applyAlignment="1">
      <alignment horizontal="right" vertical="center"/>
    </xf>
    <xf numFmtId="0" fontId="0" fillId="0" borderId="11" xfId="0" applyBorder="1"/>
    <xf numFmtId="10" fontId="44" fillId="10" borderId="11" xfId="0" applyNumberFormat="1" applyFont="1" applyFill="1" applyBorder="1" applyAlignment="1">
      <alignment horizontal="right"/>
    </xf>
    <xf numFmtId="10" fontId="44" fillId="9" borderId="11" xfId="0" applyNumberFormat="1" applyFont="1" applyFill="1" applyBorder="1" applyAlignment="1">
      <alignment horizontal="right"/>
    </xf>
    <xf numFmtId="10" fontId="41" fillId="8" borderId="10" xfId="0" applyNumberFormat="1" applyFont="1" applyFill="1" applyBorder="1" applyAlignment="1">
      <alignment horizontal="right" vertical="center"/>
    </xf>
    <xf numFmtId="10" fontId="41" fillId="9" borderId="10" xfId="0" applyNumberFormat="1" applyFont="1" applyFill="1" applyBorder="1" applyAlignment="1">
      <alignment horizontal="right" vertical="center"/>
    </xf>
    <xf numFmtId="10" fontId="42" fillId="9" borderId="10" xfId="0" applyNumberFormat="1" applyFont="1" applyFill="1" applyBorder="1" applyAlignment="1">
      <alignment horizontal="right" vertical="center"/>
    </xf>
    <xf numFmtId="10" fontId="42" fillId="8" borderId="10" xfId="0" applyNumberFormat="1" applyFont="1" applyFill="1" applyBorder="1" applyAlignment="1">
      <alignment horizontal="right" vertical="center"/>
    </xf>
    <xf numFmtId="169" fontId="58" fillId="9" borderId="12" xfId="0" applyNumberFormat="1" applyFont="1" applyFill="1" applyBorder="1" applyAlignment="1">
      <alignment horizontal="right"/>
    </xf>
    <xf numFmtId="169" fontId="59" fillId="9" borderId="12" xfId="0" applyNumberFormat="1" applyFont="1" applyFill="1" applyBorder="1" applyAlignment="1">
      <alignment horizontal="right"/>
    </xf>
    <xf numFmtId="0" fontId="19" fillId="0" borderId="2" xfId="0" applyFont="1" applyFill="1" applyBorder="1" applyAlignment="1">
      <alignment horizontal="left" vertical="center" wrapText="1"/>
    </xf>
    <xf numFmtId="0" fontId="20" fillId="0" borderId="0" xfId="2"/>
    <xf numFmtId="164" fontId="60" fillId="2" borderId="2" xfId="0" applyNumberFormat="1" applyFont="1" applyFill="1" applyBorder="1" applyAlignment="1">
      <alignment horizontal="left"/>
    </xf>
    <xf numFmtId="164" fontId="60" fillId="0" borderId="2" xfId="0" applyNumberFormat="1" applyFont="1" applyFill="1" applyBorder="1" applyAlignment="1">
      <alignment horizontal="left"/>
    </xf>
    <xf numFmtId="165" fontId="60" fillId="0" borderId="2" xfId="0" applyNumberFormat="1" applyFont="1" applyFill="1" applyBorder="1" applyAlignment="1">
      <alignment horizontal="right" vertical="center"/>
    </xf>
    <xf numFmtId="164" fontId="60" fillId="0" borderId="2" xfId="0" applyNumberFormat="1" applyFont="1" applyFill="1" applyBorder="1" applyAlignment="1">
      <alignment horizontal="right" vertical="center"/>
    </xf>
    <xf numFmtId="169" fontId="60" fillId="0" borderId="2" xfId="0" applyNumberFormat="1" applyFont="1" applyFill="1" applyBorder="1" applyAlignment="1">
      <alignment horizontal="right" vertical="center"/>
    </xf>
    <xf numFmtId="164" fontId="32" fillId="2" borderId="2" xfId="0" applyNumberFormat="1" applyFont="1" applyFill="1" applyBorder="1" applyAlignment="1">
      <alignment horizontal="left"/>
    </xf>
    <xf numFmtId="165" fontId="32" fillId="2" borderId="2" xfId="0" applyNumberFormat="1" applyFont="1" applyFill="1" applyBorder="1" applyAlignment="1">
      <alignment horizontal="left"/>
    </xf>
    <xf numFmtId="169" fontId="32" fillId="0" borderId="2" xfId="0" applyNumberFormat="1" applyFont="1" applyFill="1" applyBorder="1" applyAlignment="1">
      <alignment horizontal="left" vertical="center"/>
    </xf>
    <xf numFmtId="164" fontId="32" fillId="0" borderId="2" xfId="0" applyNumberFormat="1" applyFont="1" applyFill="1" applyBorder="1" applyAlignment="1">
      <alignment horizontal="left" vertical="center"/>
    </xf>
    <xf numFmtId="169" fontId="32" fillId="2" borderId="2" xfId="0" applyNumberFormat="1" applyFont="1" applyFill="1" applyBorder="1" applyAlignment="1">
      <alignment horizontal="left"/>
    </xf>
    <xf numFmtId="165" fontId="32" fillId="0" borderId="2" xfId="0" applyNumberFormat="1" applyFont="1" applyFill="1" applyBorder="1" applyAlignment="1">
      <alignment horizontal="left" vertical="center"/>
    </xf>
    <xf numFmtId="164" fontId="32" fillId="0" borderId="2" xfId="0" applyNumberFormat="1" applyFont="1" applyFill="1" applyBorder="1" applyAlignment="1">
      <alignment horizontal="left"/>
    </xf>
    <xf numFmtId="165" fontId="32" fillId="0" borderId="2" xfId="0" applyNumberFormat="1" applyFont="1" applyFill="1" applyBorder="1" applyAlignment="1">
      <alignment horizontal="left"/>
    </xf>
    <xf numFmtId="169" fontId="32" fillId="0" borderId="2" xfId="0" applyNumberFormat="1" applyFont="1" applyFill="1" applyBorder="1" applyAlignment="1">
      <alignment horizontal="left"/>
    </xf>
    <xf numFmtId="1" fontId="27" fillId="0" borderId="9" xfId="6" applyNumberFormat="1" applyFont="1" applyFill="1" applyBorder="1" applyAlignment="1">
      <alignment horizontal="right" vertical="center"/>
    </xf>
    <xf numFmtId="165" fontId="24" fillId="7" borderId="8" xfId="0" applyNumberFormat="1" applyFont="1" applyFill="1" applyBorder="1" applyAlignment="1">
      <alignment horizontal="center"/>
    </xf>
    <xf numFmtId="164" fontId="30" fillId="6" borderId="11" xfId="0" applyNumberFormat="1" applyFont="1" applyFill="1" applyBorder="1" applyAlignment="1">
      <alignment horizontal="center"/>
    </xf>
    <xf numFmtId="0" fontId="13" fillId="0" borderId="11" xfId="3" applyFont="1" applyBorder="1"/>
    <xf numFmtId="164" fontId="13" fillId="0" borderId="11" xfId="3" applyNumberFormat="1" applyFont="1" applyBorder="1"/>
    <xf numFmtId="165" fontId="44" fillId="7" borderId="0" xfId="0" applyNumberFormat="1" applyFont="1" applyFill="1" applyBorder="1" applyAlignment="1">
      <alignment horizontal="center"/>
    </xf>
    <xf numFmtId="164" fontId="40" fillId="7" borderId="0" xfId="0" applyNumberFormat="1" applyFont="1" applyFill="1" applyBorder="1" applyAlignment="1">
      <alignment horizontal="right" vertical="center"/>
    </xf>
    <xf numFmtId="10" fontId="42" fillId="9" borderId="2" xfId="0" applyNumberFormat="1" applyFont="1" applyFill="1" applyBorder="1" applyAlignment="1">
      <alignment horizontal="right" vertical="center"/>
    </xf>
    <xf numFmtId="166" fontId="44" fillId="10" borderId="9" xfId="0" applyNumberFormat="1" applyFont="1" applyFill="1" applyBorder="1" applyAlignment="1">
      <alignment horizontal="right"/>
    </xf>
    <xf numFmtId="1" fontId="13" fillId="0" borderId="11" xfId="3" applyNumberFormat="1" applyFont="1" applyFill="1" applyBorder="1"/>
    <xf numFmtId="164" fontId="24" fillId="10" borderId="2" xfId="0" applyNumberFormat="1" applyFont="1" applyFill="1" applyBorder="1" applyAlignment="1">
      <alignment horizontal="right"/>
    </xf>
    <xf numFmtId="164" fontId="24" fillId="9" borderId="2" xfId="0" applyNumberFormat="1" applyFont="1" applyFill="1" applyBorder="1" applyAlignment="1">
      <alignment horizontal="right"/>
    </xf>
    <xf numFmtId="164" fontId="47" fillId="0" borderId="11" xfId="0" applyNumberFormat="1" applyFont="1" applyFill="1" applyBorder="1" applyAlignment="1">
      <alignment horizontal="right"/>
    </xf>
    <xf numFmtId="164" fontId="44" fillId="10" borderId="2" xfId="0" applyNumberFormat="1" applyFont="1" applyFill="1" applyBorder="1" applyAlignment="1">
      <alignment horizontal="right"/>
    </xf>
    <xf numFmtId="165" fontId="44" fillId="7" borderId="0" xfId="0" applyNumberFormat="1" applyFont="1" applyFill="1" applyBorder="1" applyAlignment="1">
      <alignment horizontal="right" vertical="center"/>
    </xf>
    <xf numFmtId="165" fontId="57" fillId="8" borderId="10" xfId="0" applyNumberFormat="1" applyFont="1" applyFill="1" applyBorder="1" applyAlignment="1">
      <alignment horizontal="right"/>
    </xf>
    <xf numFmtId="10" fontId="54" fillId="9" borderId="0" xfId="0" applyNumberFormat="1" applyFont="1" applyFill="1" applyBorder="1" applyAlignment="1">
      <alignment horizontal="right"/>
    </xf>
    <xf numFmtId="10" fontId="42" fillId="8" borderId="0" xfId="0" applyNumberFormat="1" applyFont="1" applyFill="1" applyBorder="1" applyAlignment="1">
      <alignment horizontal="right"/>
    </xf>
    <xf numFmtId="165" fontId="0" fillId="0" borderId="10" xfId="0" applyNumberFormat="1" applyBorder="1"/>
    <xf numFmtId="10" fontId="42" fillId="9" borderId="0" xfId="0" applyNumberFormat="1" applyFont="1" applyFill="1" applyBorder="1" applyAlignment="1">
      <alignment horizontal="right"/>
    </xf>
    <xf numFmtId="10" fontId="42" fillId="8" borderId="15" xfId="0" applyNumberFormat="1" applyFont="1" applyFill="1" applyBorder="1" applyAlignment="1">
      <alignment horizontal="right"/>
    </xf>
    <xf numFmtId="10" fontId="41" fillId="8" borderId="0" xfId="0" applyNumberFormat="1" applyFont="1" applyFill="1" applyBorder="1" applyAlignment="1">
      <alignment horizontal="right"/>
    </xf>
    <xf numFmtId="10" fontId="41" fillId="9" borderId="0" xfId="0" applyNumberFormat="1" applyFont="1" applyFill="1" applyBorder="1" applyAlignment="1">
      <alignment horizontal="right"/>
    </xf>
    <xf numFmtId="165" fontId="0" fillId="0" borderId="0" xfId="0" applyNumberFormat="1" applyBorder="1"/>
    <xf numFmtId="166" fontId="23" fillId="0" borderId="11" xfId="3" applyNumberFormat="1" applyFont="1" applyBorder="1"/>
    <xf numFmtId="10" fontId="34" fillId="0" borderId="0" xfId="0" applyNumberFormat="1" applyFont="1" applyBorder="1"/>
    <xf numFmtId="166" fontId="23" fillId="0" borderId="8" xfId="3" applyNumberFormat="1" applyFont="1" applyBorder="1"/>
    <xf numFmtId="166" fontId="23" fillId="0" borderId="0" xfId="0" applyNumberFormat="1" applyFont="1" applyBorder="1"/>
    <xf numFmtId="165" fontId="10" fillId="0" borderId="11" xfId="0" applyNumberFormat="1" applyFont="1" applyFill="1" applyBorder="1" applyAlignment="1">
      <alignment horizontal="center"/>
    </xf>
    <xf numFmtId="165" fontId="24" fillId="7" borderId="11" xfId="0" applyNumberFormat="1" applyFont="1" applyFill="1" applyBorder="1" applyAlignment="1">
      <alignment horizontal="right"/>
    </xf>
    <xf numFmtId="164" fontId="32" fillId="14" borderId="2" xfId="0" applyNumberFormat="1" applyFont="1" applyFill="1" applyBorder="1" applyAlignment="1">
      <alignment horizontal="left"/>
    </xf>
    <xf numFmtId="0" fontId="10" fillId="0" borderId="0" xfId="0" applyFont="1" applyFill="1" applyBorder="1" applyAlignment="1">
      <alignment vertical="center"/>
    </xf>
    <xf numFmtId="0" fontId="14" fillId="0" borderId="0" xfId="0" applyFont="1" applyFill="1"/>
    <xf numFmtId="49" fontId="44" fillId="9" borderId="11" xfId="0" applyNumberFormat="1" applyFont="1" applyFill="1" applyBorder="1" applyAlignment="1">
      <alignment horizontal="right"/>
    </xf>
    <xf numFmtId="165" fontId="52" fillId="0" borderId="11" xfId="0" applyNumberFormat="1" applyFont="1" applyFill="1" applyBorder="1" applyAlignment="1">
      <alignment horizontal="right" vertical="center"/>
    </xf>
    <xf numFmtId="49" fontId="41" fillId="9" borderId="10" xfId="0" applyNumberFormat="1" applyFont="1" applyFill="1" applyBorder="1" applyAlignment="1">
      <alignment horizontal="right" vertical="center"/>
    </xf>
    <xf numFmtId="165" fontId="33" fillId="2" borderId="10" xfId="0" applyNumberFormat="1" applyFont="1" applyFill="1" applyBorder="1" applyAlignment="1">
      <alignment horizontal="right" vertical="center"/>
    </xf>
    <xf numFmtId="10" fontId="42" fillId="8" borderId="2" xfId="0" applyNumberFormat="1" applyFont="1" applyFill="1" applyBorder="1" applyAlignment="1">
      <alignment horizontal="right" vertical="center"/>
    </xf>
    <xf numFmtId="10" fontId="41" fillId="8" borderId="2" xfId="0" applyNumberFormat="1" applyFont="1" applyFill="1" applyBorder="1" applyAlignment="1">
      <alignment horizontal="right" vertical="center"/>
    </xf>
    <xf numFmtId="10" fontId="41" fillId="9" borderId="2" xfId="0" applyNumberFormat="1" applyFont="1" applyFill="1" applyBorder="1" applyAlignment="1">
      <alignment horizontal="right" vertical="center"/>
    </xf>
    <xf numFmtId="164" fontId="32" fillId="15" borderId="2" xfId="0" applyNumberFormat="1" applyFont="1" applyFill="1" applyBorder="1" applyAlignment="1">
      <alignment horizontal="left" vertical="center"/>
    </xf>
    <xf numFmtId="169" fontId="61" fillId="9" borderId="12" xfId="0" applyNumberFormat="1" applyFont="1" applyFill="1" applyBorder="1" applyAlignment="1">
      <alignment horizontal="right"/>
    </xf>
    <xf numFmtId="165" fontId="27" fillId="7" borderId="11" xfId="0" applyNumberFormat="1" applyFont="1" applyFill="1" applyBorder="1" applyAlignment="1">
      <alignment horizontal="right" vertical="center"/>
    </xf>
    <xf numFmtId="165" fontId="42" fillId="7" borderId="0" xfId="0" applyNumberFormat="1" applyFont="1" applyFill="1" applyBorder="1" applyAlignment="1">
      <alignment horizontal="right" vertical="center"/>
    </xf>
    <xf numFmtId="165" fontId="47" fillId="0" borderId="0" xfId="0" applyNumberFormat="1" applyFont="1" applyFill="1" applyBorder="1" applyAlignment="1">
      <alignment horizontal="right" vertical="center"/>
    </xf>
    <xf numFmtId="165" fontId="42" fillId="7" borderId="11" xfId="0" applyNumberFormat="1" applyFont="1" applyFill="1" applyBorder="1" applyAlignment="1">
      <alignment horizontal="right" vertical="center"/>
    </xf>
    <xf numFmtId="165" fontId="47" fillId="7" borderId="18" xfId="0" applyNumberFormat="1" applyFont="1" applyFill="1" applyBorder="1" applyAlignment="1">
      <alignment horizontal="right" vertical="center"/>
    </xf>
    <xf numFmtId="164" fontId="48" fillId="7" borderId="9" xfId="0" applyNumberFormat="1" applyFont="1" applyFill="1" applyBorder="1" applyAlignment="1">
      <alignment horizontal="right" vertical="center"/>
    </xf>
    <xf numFmtId="164" fontId="48" fillId="0" borderId="9" xfId="0" applyNumberFormat="1" applyFont="1" applyFill="1" applyBorder="1" applyAlignment="1">
      <alignment horizontal="right" vertical="center"/>
    </xf>
    <xf numFmtId="165" fontId="27" fillId="16" borderId="11" xfId="0" applyNumberFormat="1" applyFont="1" applyFill="1" applyBorder="1" applyAlignment="1">
      <alignment horizontal="right" vertical="center"/>
    </xf>
    <xf numFmtId="165" fontId="32" fillId="14" borderId="2" xfId="0" applyNumberFormat="1" applyFont="1" applyFill="1" applyBorder="1" applyAlignment="1">
      <alignment horizontal="left"/>
    </xf>
    <xf numFmtId="9" fontId="24" fillId="7" borderId="8" xfId="0" applyNumberFormat="1" applyFont="1" applyFill="1" applyBorder="1" applyAlignment="1">
      <alignment horizontal="center"/>
    </xf>
    <xf numFmtId="9" fontId="24" fillId="7" borderId="11" xfId="0" applyNumberFormat="1" applyFont="1" applyFill="1" applyBorder="1" applyAlignment="1">
      <alignment horizontal="center"/>
    </xf>
    <xf numFmtId="0" fontId="7" fillId="14" borderId="2" xfId="0" applyFont="1" applyFill="1" applyBorder="1" applyAlignment="1">
      <alignment vertical="center"/>
    </xf>
    <xf numFmtId="0" fontId="49" fillId="2" borderId="13" xfId="0" applyFont="1" applyFill="1" applyBorder="1" applyAlignment="1">
      <alignment horizontal="center" vertical="center"/>
    </xf>
    <xf numFmtId="0" fontId="49" fillId="2" borderId="14" xfId="0" applyFont="1" applyFill="1" applyBorder="1" applyAlignment="1">
      <alignment horizontal="center" vertical="center"/>
    </xf>
    <xf numFmtId="0" fontId="50" fillId="0" borderId="14" xfId="0" applyFont="1" applyBorder="1" applyAlignment="1">
      <alignment horizontal="center"/>
    </xf>
    <xf numFmtId="0" fontId="0" fillId="0" borderId="14" xfId="0" applyBorder="1" applyAlignment="1">
      <alignment horizont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cellXfs>
  <cellStyles count="21">
    <cellStyle name="Bad" xfId="20" builtinId="27"/>
    <cellStyle name="Comma" xfId="1" builtinId="3"/>
    <cellStyle name="Comma 2" xfId="9" xr:uid="{00000000-0005-0000-0000-000002000000}"/>
    <cellStyle name="Hyperlink" xfId="2" builtinId="8"/>
    <cellStyle name="Normal" xfId="0" builtinId="0"/>
    <cellStyle name="Normal 2" xfId="3" xr:uid="{00000000-0005-0000-0000-000005000000}"/>
    <cellStyle name="Normal 3" xfId="4" xr:uid="{00000000-0005-0000-0000-000006000000}"/>
    <cellStyle name="Normal 3 2" xfId="10" xr:uid="{00000000-0005-0000-0000-000007000000}"/>
    <cellStyle name="Normal 4" xfId="5" xr:uid="{00000000-0005-0000-0000-000008000000}"/>
    <cellStyle name="Normal 4 2" xfId="11" xr:uid="{00000000-0005-0000-0000-000009000000}"/>
    <cellStyle name="Normal 4 2 2" xfId="16" xr:uid="{00000000-0005-0000-0000-00000A000000}"/>
    <cellStyle name="Normal 4 3" xfId="13" xr:uid="{00000000-0005-0000-0000-00000B000000}"/>
    <cellStyle name="Normal 4 3 2" xfId="17" xr:uid="{00000000-0005-0000-0000-00000C000000}"/>
    <cellStyle name="Normal 4 4" xfId="14" xr:uid="{00000000-0005-0000-0000-00000D000000}"/>
    <cellStyle name="Normal 4 5" xfId="19" xr:uid="{00000000-0005-0000-0000-00000E000000}"/>
    <cellStyle name="Normal 5" xfId="8" xr:uid="{00000000-0005-0000-0000-00000F000000}"/>
    <cellStyle name="Normal 6" xfId="7" xr:uid="{00000000-0005-0000-0000-000010000000}"/>
    <cellStyle name="Normal 6 2" xfId="15" xr:uid="{00000000-0005-0000-0000-000011000000}"/>
    <cellStyle name="Normal 7" xfId="18" xr:uid="{00000000-0005-0000-0000-000012000000}"/>
    <cellStyle name="Percent" xfId="6" builtinId="5"/>
    <cellStyle name="Percent 2" xfId="12" xr:uid="{00000000-0005-0000-0000-000014000000}"/>
  </cellStyles>
  <dxfs count="112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color rgb="FFFF0000"/>
      </font>
    </dxf>
    <dxf>
      <font>
        <b/>
        <i val="0"/>
        <color rgb="FFC00000"/>
      </font>
    </dxf>
    <dxf>
      <font>
        <b/>
        <i val="0"/>
        <color rgb="FFC00000"/>
      </font>
    </dxf>
    <dxf>
      <font>
        <b/>
        <i val="0"/>
        <color rgb="FFC00000"/>
      </font>
    </dxf>
    <dxf>
      <font>
        <color rgb="FFFF0000"/>
      </font>
    </dxf>
    <dxf>
      <font>
        <b/>
        <i val="0"/>
        <color rgb="FFC00000"/>
      </font>
    </dxf>
    <dxf>
      <font>
        <b/>
        <i val="0"/>
        <color rgb="FFC00000"/>
      </font>
    </dxf>
    <dxf>
      <font>
        <color rgb="FFF84642"/>
      </font>
    </dxf>
    <dxf>
      <font>
        <color rgb="FFFF0000"/>
      </font>
    </dxf>
    <dxf>
      <font>
        <b/>
        <i val="0"/>
        <color rgb="FFC00000"/>
      </font>
    </dxf>
    <dxf>
      <font>
        <b/>
        <i val="0"/>
        <color rgb="FFC00000"/>
      </font>
    </dxf>
    <dxf>
      <font>
        <color rgb="FFFF0000"/>
      </font>
    </dxf>
    <dxf>
      <font>
        <color rgb="FFF84642"/>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F84642"/>
      </font>
    </dxf>
    <dxf>
      <font>
        <color rgb="FFF84642"/>
      </font>
    </dxf>
    <dxf>
      <font>
        <color rgb="FFF84642"/>
      </font>
    </dxf>
    <dxf>
      <font>
        <color rgb="FFF84642"/>
      </font>
    </dxf>
    <dxf>
      <font>
        <color rgb="FFF84642"/>
      </font>
    </dxf>
    <dxf>
      <font>
        <color rgb="FFF84642"/>
      </font>
    </dxf>
    <dxf>
      <font>
        <color rgb="FFF84642"/>
      </font>
    </dxf>
    <dxf>
      <font>
        <color rgb="FFF84642"/>
      </font>
    </dxf>
    <dxf>
      <font>
        <b/>
        <i val="0"/>
        <color rgb="FFC00000"/>
      </font>
    </dxf>
    <dxf>
      <font>
        <color rgb="FFF84642"/>
      </font>
    </dxf>
    <dxf>
      <font>
        <b/>
        <i val="0"/>
        <color rgb="FFC00000"/>
      </font>
    </dxf>
    <dxf>
      <font>
        <b/>
        <i val="0"/>
        <color rgb="FFC00000"/>
      </font>
    </dxf>
    <dxf>
      <font>
        <color rgb="FFF84642"/>
      </font>
    </dxf>
    <dxf>
      <font>
        <color rgb="FFF84642"/>
      </font>
    </dxf>
    <dxf>
      <font>
        <color rgb="FFF84642"/>
      </font>
    </dxf>
    <dxf>
      <font>
        <color rgb="FFF84642"/>
      </font>
    </dxf>
    <dxf>
      <font>
        <color rgb="FFF84642"/>
      </font>
    </dxf>
    <dxf>
      <font>
        <color rgb="FFF84642"/>
      </font>
    </dxf>
    <dxf>
      <font>
        <color rgb="FFF84642"/>
      </font>
    </dxf>
    <dxf>
      <font>
        <color rgb="FFF84642"/>
      </font>
    </dxf>
    <dxf>
      <font>
        <color rgb="FFF84642"/>
      </font>
    </dxf>
    <dxf>
      <font>
        <color rgb="FFF84642"/>
      </font>
    </dxf>
    <dxf>
      <font>
        <color rgb="FFF84642"/>
      </font>
    </dxf>
    <dxf>
      <font>
        <color rgb="FFF84642"/>
      </font>
    </dxf>
    <dxf>
      <font>
        <color rgb="FFF84642"/>
      </font>
    </dxf>
    <dxf>
      <font>
        <color rgb="FFF84642"/>
      </font>
    </dxf>
    <dxf>
      <font>
        <color rgb="FFF84642"/>
      </font>
    </dxf>
    <dxf>
      <font>
        <b/>
        <i val="0"/>
        <color rgb="FFC00000"/>
      </font>
    </dxf>
    <dxf>
      <font>
        <color rgb="FFF84642"/>
      </font>
    </dxf>
    <dxf>
      <font>
        <color rgb="FFF84642"/>
      </font>
    </dxf>
    <dxf>
      <font>
        <b/>
        <i val="0"/>
        <color rgb="FFC00000"/>
      </font>
    </dxf>
    <dxf>
      <font>
        <color rgb="FFF84642"/>
      </font>
    </dxf>
    <dxf>
      <font>
        <color rgb="FFF84642"/>
      </font>
    </dxf>
    <dxf>
      <font>
        <color rgb="FFF84642"/>
      </font>
    </dxf>
    <dxf>
      <font>
        <color rgb="FFF84642"/>
      </font>
    </dxf>
    <dxf>
      <font>
        <color rgb="FFF84642"/>
      </font>
    </dxf>
    <dxf>
      <font>
        <color rgb="FFF84642"/>
      </font>
    </dxf>
    <dxf>
      <font>
        <b/>
        <i val="0"/>
        <color rgb="FFC00000"/>
      </font>
    </dxf>
    <dxf>
      <font>
        <color rgb="FFF84642"/>
      </font>
    </dxf>
    <dxf>
      <font>
        <b/>
        <i val="0"/>
        <color rgb="FFC00000"/>
      </font>
    </dxf>
    <dxf>
      <font>
        <color rgb="FFF84642"/>
      </font>
    </dxf>
    <dxf>
      <font>
        <color rgb="FFF84642"/>
      </font>
    </dxf>
    <dxf>
      <font>
        <b/>
        <i val="0"/>
        <color rgb="FFC00000"/>
      </font>
    </dxf>
    <dxf>
      <font>
        <b/>
        <i val="0"/>
        <color rgb="FFC00000"/>
      </font>
    </dxf>
    <dxf>
      <font>
        <color rgb="FFF84642"/>
      </font>
    </dxf>
    <dxf>
      <font>
        <color rgb="FFF84642"/>
      </font>
    </dxf>
    <dxf>
      <font>
        <color rgb="FFF84642"/>
      </font>
    </dxf>
    <dxf>
      <font>
        <color rgb="FFF84642"/>
      </font>
    </dxf>
    <dxf>
      <font>
        <color rgb="FFF84642"/>
      </font>
    </dxf>
    <dxf>
      <font>
        <color rgb="FFF84642"/>
      </font>
    </dxf>
    <dxf>
      <font>
        <color rgb="FFF84642"/>
      </font>
    </dxf>
    <dxf>
      <font>
        <color rgb="FFF84642"/>
      </font>
    </dxf>
    <dxf>
      <font>
        <color rgb="FFF84642"/>
      </font>
    </dxf>
    <dxf>
      <font>
        <color rgb="FFF84642"/>
      </font>
    </dxf>
    <dxf>
      <font>
        <color rgb="FFF84642"/>
      </font>
    </dxf>
    <dxf>
      <font>
        <b/>
        <i val="0"/>
        <color rgb="FFC00000"/>
      </font>
    </dxf>
    <dxf>
      <font>
        <b/>
        <i val="0"/>
        <color rgb="FFC00000"/>
      </font>
    </dxf>
    <dxf>
      <font>
        <color rgb="FFF84642"/>
      </font>
    </dxf>
    <dxf>
      <font>
        <color rgb="FFF84642"/>
      </font>
    </dxf>
    <dxf>
      <font>
        <b/>
        <i val="0"/>
        <color rgb="FFC00000"/>
      </font>
    </dxf>
    <dxf>
      <font>
        <color rgb="FFF84642"/>
      </font>
    </dxf>
    <dxf>
      <font>
        <color rgb="FFF84642"/>
      </font>
    </dxf>
    <dxf>
      <font>
        <color rgb="FFF84642"/>
      </font>
    </dxf>
    <dxf>
      <font>
        <color rgb="FFF84642"/>
      </font>
    </dxf>
    <dxf>
      <font>
        <color rgb="FFF84642"/>
      </font>
    </dxf>
    <dxf>
      <font>
        <color rgb="FFF84642"/>
      </font>
    </dxf>
    <dxf>
      <font>
        <color rgb="FFF84642"/>
      </font>
    </dxf>
    <dxf>
      <font>
        <color rgb="FFF84642"/>
      </font>
    </dxf>
    <dxf>
      <font>
        <b/>
        <i val="0"/>
        <color rgb="FFC00000"/>
      </font>
    </dxf>
    <dxf>
      <font>
        <color rgb="FFF84642"/>
      </font>
    </dxf>
    <dxf>
      <font>
        <color rgb="FFF84642"/>
      </font>
    </dxf>
    <dxf>
      <font>
        <color rgb="FFF84642"/>
      </font>
    </dxf>
    <dxf>
      <font>
        <b/>
        <i val="0"/>
        <color rgb="FFC00000"/>
      </font>
    </dxf>
    <dxf>
      <font>
        <color rgb="FFF84642"/>
      </font>
    </dxf>
    <dxf>
      <font>
        <color rgb="FFF84642"/>
      </font>
    </dxf>
    <dxf>
      <font>
        <color rgb="FFF84642"/>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b/>
        <i val="0"/>
        <color rgb="FFC00000"/>
      </font>
    </dxf>
    <dxf>
      <font>
        <color rgb="FFFF0000"/>
      </font>
    </dxf>
    <dxf>
      <font>
        <color rgb="FFFF0000"/>
      </font>
    </dxf>
    <dxf>
      <font>
        <color rgb="FFFF0000"/>
      </font>
    </dxf>
    <dxf>
      <font>
        <b/>
        <i val="0"/>
        <color rgb="FFC00000"/>
      </font>
    </dxf>
    <dxf>
      <font>
        <color rgb="FFFF0000"/>
      </font>
    </dxf>
    <dxf>
      <font>
        <b/>
        <i val="0"/>
        <color rgb="FFC00000"/>
      </font>
    </dxf>
    <dxf>
      <font>
        <color rgb="FFFF0000"/>
      </font>
    </dxf>
    <dxf>
      <font>
        <b/>
        <i val="0"/>
        <color rgb="FFC0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b/>
        <i val="0"/>
        <color rgb="FFC00000"/>
      </font>
    </dxf>
    <dxf>
      <font>
        <color rgb="FFFF0000"/>
      </font>
    </dxf>
    <dxf>
      <font>
        <b/>
        <i val="0"/>
        <color rgb="FFC0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b/>
        <i val="0"/>
        <color rgb="FFC00000"/>
      </font>
    </dxf>
    <dxf>
      <font>
        <color rgb="FFFF0000"/>
      </font>
    </dxf>
    <dxf>
      <font>
        <b/>
        <i val="0"/>
        <color rgb="FFC00000"/>
      </font>
    </dxf>
    <dxf>
      <font>
        <b/>
        <i val="0"/>
        <color rgb="FFC00000"/>
      </font>
    </dxf>
    <dxf>
      <font>
        <b/>
        <i val="0"/>
        <color rgb="FFC00000"/>
      </font>
    </dxf>
    <dxf>
      <font>
        <color rgb="FFFF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b/>
        <i val="0"/>
        <color rgb="FFC0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b/>
        <i val="0"/>
        <color rgb="FFC00000"/>
      </font>
    </dxf>
    <dxf>
      <font>
        <b/>
        <i val="0"/>
        <color rgb="FFC00000"/>
      </font>
    </dxf>
    <dxf>
      <font>
        <color rgb="FFFF0000"/>
      </font>
    </dxf>
    <dxf>
      <font>
        <color rgb="FFFF0000"/>
      </font>
    </dxf>
    <dxf>
      <font>
        <color rgb="FFFF0000"/>
      </font>
    </dxf>
    <dxf>
      <font>
        <b/>
        <i val="0"/>
        <color rgb="FFC00000"/>
      </font>
    </dxf>
    <dxf>
      <font>
        <b/>
        <i val="0"/>
        <color rgb="FFC00000"/>
      </font>
    </dxf>
    <dxf>
      <font>
        <color rgb="FFFF0000"/>
      </font>
    </dxf>
    <dxf>
      <font>
        <b/>
        <i val="0"/>
        <color rgb="FFC00000"/>
      </font>
    </dxf>
    <dxf>
      <font>
        <b/>
        <i val="0"/>
        <color rgb="FFC00000"/>
      </font>
    </dxf>
    <dxf>
      <font>
        <color rgb="FFFF0000"/>
      </font>
    </dxf>
    <dxf>
      <font>
        <color rgb="FFFF0000"/>
      </font>
    </dxf>
    <dxf>
      <font>
        <b/>
        <i val="0"/>
        <color rgb="FFC00000"/>
      </font>
    </dxf>
    <dxf>
      <font>
        <color rgb="FFFF0000"/>
      </font>
    </dxf>
    <dxf>
      <font>
        <color rgb="FFFF0000"/>
      </font>
    </dxf>
    <dxf>
      <font>
        <b/>
        <i val="0"/>
        <color rgb="FFC0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color rgb="FFFF0000"/>
      </font>
    </dxf>
    <dxf>
      <font>
        <color rgb="FFFF0000"/>
      </font>
    </dxf>
    <dxf>
      <font>
        <b/>
        <i val="0"/>
        <color rgb="FFC00000"/>
      </font>
    </dxf>
    <dxf>
      <font>
        <color rgb="FFFF0000"/>
      </font>
    </dxf>
    <dxf>
      <font>
        <b/>
        <i val="0"/>
        <color rgb="FFC00000"/>
      </font>
    </dxf>
    <dxf>
      <font>
        <color rgb="FFFF0000"/>
      </font>
    </dxf>
    <dxf>
      <font>
        <color rgb="FFFF0000"/>
      </font>
    </dxf>
    <dxf>
      <font>
        <b/>
        <i val="0"/>
        <color rgb="FFC00000"/>
      </font>
    </dxf>
    <dxf>
      <font>
        <b/>
        <i val="0"/>
        <color rgb="FFC00000"/>
      </font>
    </dxf>
    <dxf>
      <font>
        <color rgb="FFFF0000"/>
      </font>
    </dxf>
    <dxf>
      <font>
        <b/>
        <i val="0"/>
        <color rgb="FFC0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b/>
        <i val="0"/>
        <color rgb="FFC00000"/>
      </font>
    </dxf>
    <dxf>
      <font>
        <color rgb="FFFF0000"/>
      </font>
    </dxf>
    <dxf>
      <font>
        <color rgb="FFFF0000"/>
      </font>
    </dxf>
    <dxf>
      <font>
        <color rgb="FFFF0000"/>
      </font>
    </dxf>
    <dxf>
      <font>
        <b/>
        <i val="0"/>
        <color rgb="FFC00000"/>
      </font>
    </dxf>
    <dxf>
      <font>
        <b/>
        <i val="0"/>
        <color rgb="FFC0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color rgb="FFFF0000"/>
      </font>
    </dxf>
    <dxf>
      <font>
        <color rgb="FFFF0000"/>
      </font>
    </dxf>
    <dxf>
      <font>
        <color rgb="FFFF0000"/>
      </font>
    </dxf>
    <dxf>
      <font>
        <b/>
        <i val="0"/>
        <color rgb="FFC00000"/>
      </font>
    </dxf>
    <dxf>
      <font>
        <b/>
        <i val="0"/>
        <color rgb="FFC00000"/>
      </font>
    </dxf>
    <dxf>
      <font>
        <b/>
        <i val="0"/>
        <color rgb="FFC00000"/>
      </font>
    </dxf>
    <dxf>
      <font>
        <color rgb="FFFF0000"/>
      </font>
    </dxf>
    <dxf>
      <font>
        <b/>
        <i val="0"/>
        <color rgb="FFC00000"/>
      </font>
    </dxf>
    <dxf>
      <font>
        <b/>
        <i val="0"/>
        <color rgb="FFC00000"/>
      </font>
    </dxf>
    <dxf>
      <font>
        <b/>
        <i val="0"/>
        <color rgb="FFC00000"/>
      </font>
    </dxf>
    <dxf>
      <font>
        <b/>
        <i val="0"/>
        <color rgb="FFC0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color rgb="FFFF0000"/>
      </font>
    </dxf>
    <dxf>
      <font>
        <color rgb="FFFF0000"/>
      </font>
    </dxf>
    <dxf>
      <font>
        <color rgb="FFFF0000"/>
      </font>
    </dxf>
    <dxf>
      <font>
        <color rgb="FFFF0000"/>
      </font>
    </dxf>
    <dxf>
      <font>
        <b/>
        <i val="0"/>
        <color rgb="FFC00000"/>
      </font>
    </dxf>
    <dxf>
      <font>
        <b/>
        <i val="0"/>
        <color rgb="FFC00000"/>
      </font>
    </dxf>
    <dxf>
      <font>
        <b/>
        <i val="0"/>
        <color rgb="FFC00000"/>
      </font>
    </dxf>
    <dxf>
      <font>
        <color rgb="FFFF0000"/>
      </font>
    </dxf>
    <dxf>
      <font>
        <b/>
        <i val="0"/>
        <color rgb="FFC00000"/>
      </font>
    </dxf>
    <dxf>
      <font>
        <color rgb="FFFF0000"/>
      </font>
    </dxf>
    <dxf>
      <font>
        <b/>
        <i val="0"/>
        <color rgb="FFC00000"/>
      </font>
    </dxf>
    <dxf>
      <font>
        <color rgb="FFFF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color rgb="FFFF0000"/>
      </font>
    </dxf>
    <dxf>
      <font>
        <color rgb="FFFF0000"/>
      </font>
    </dxf>
    <dxf>
      <font>
        <color rgb="FFFF0000"/>
      </font>
    </dxf>
    <dxf>
      <font>
        <b/>
        <i val="0"/>
        <color rgb="FFC0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color rgb="FFFF0000"/>
      </font>
    </dxf>
    <dxf>
      <font>
        <color rgb="FFFF0000"/>
      </font>
    </dxf>
    <dxf>
      <font>
        <b/>
        <i val="0"/>
        <color rgb="FFC00000"/>
      </font>
    </dxf>
    <dxf>
      <font>
        <color rgb="FFFF0000"/>
      </font>
    </dxf>
    <dxf>
      <font>
        <color rgb="FFFF0000"/>
      </font>
    </dxf>
    <dxf>
      <font>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FF0000"/>
      </font>
    </dxf>
    <dxf>
      <font>
        <color rgb="FFFF0000"/>
      </font>
    </dxf>
    <dxf>
      <font>
        <color rgb="FFFF0000"/>
      </font>
    </dxf>
    <dxf>
      <font>
        <color rgb="FFFF0000"/>
      </font>
    </dxf>
    <dxf>
      <font>
        <b/>
        <i val="0"/>
        <color rgb="FFC00000"/>
      </font>
    </dxf>
    <dxf>
      <font>
        <b/>
        <i val="0"/>
        <color rgb="FFC00000"/>
      </font>
    </dxf>
    <dxf>
      <font>
        <color rgb="FFFF0000"/>
      </font>
    </dxf>
    <dxf>
      <font>
        <b/>
        <i val="0"/>
        <color rgb="FFC00000"/>
      </font>
    </dxf>
    <dxf>
      <font>
        <color rgb="FFFF0000"/>
      </font>
    </dxf>
    <dxf>
      <font>
        <color rgb="FFFF0000"/>
      </font>
    </dxf>
    <dxf>
      <font>
        <b/>
        <i val="0"/>
        <color rgb="FFC00000"/>
      </font>
    </dxf>
    <dxf>
      <font>
        <color rgb="FFFF0000"/>
      </font>
    </dxf>
    <dxf>
      <font>
        <b/>
        <i val="0"/>
        <color rgb="FFC00000"/>
      </font>
    </dxf>
    <dxf>
      <font>
        <color rgb="FFFF0000"/>
      </font>
    </dxf>
    <dxf>
      <font>
        <color rgb="FFFF0000"/>
      </font>
    </dxf>
    <dxf>
      <font>
        <b/>
        <i val="0"/>
        <color rgb="FFC00000"/>
      </font>
    </dxf>
    <dxf>
      <font>
        <color rgb="FFFF0000"/>
      </font>
    </dxf>
    <dxf>
      <font>
        <color rgb="FFFF0000"/>
      </font>
    </dxf>
    <dxf>
      <font>
        <b/>
        <i val="0"/>
        <color rgb="FFC00000"/>
      </font>
    </dxf>
    <dxf>
      <font>
        <b/>
        <i val="0"/>
        <color rgb="FFC00000"/>
      </font>
    </dxf>
    <dxf>
      <font>
        <b/>
        <i val="0"/>
        <color rgb="FFC00000"/>
      </font>
    </dxf>
    <dxf>
      <font>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b/>
        <i val="0"/>
        <color rgb="FFC00000"/>
      </font>
    </dxf>
    <dxf>
      <font>
        <b/>
        <i val="0"/>
        <color rgb="FFC0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b/>
        <i val="0"/>
        <color rgb="FFC00000"/>
      </font>
    </dxf>
    <dxf>
      <font>
        <b/>
        <i val="0"/>
        <color rgb="FFC00000"/>
      </font>
    </dxf>
    <dxf>
      <font>
        <b/>
        <i val="0"/>
        <color rgb="FFC00000"/>
      </font>
    </dxf>
    <dxf>
      <font>
        <color rgb="FFFF0000"/>
      </font>
    </dxf>
    <dxf>
      <font>
        <color rgb="FFFF0000"/>
      </font>
    </dxf>
    <dxf>
      <font>
        <color rgb="FFFF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b/>
        <i val="0"/>
        <color rgb="FFC00000"/>
      </font>
    </dxf>
    <dxf>
      <font>
        <color rgb="FFFF0000"/>
      </font>
    </dxf>
    <dxf>
      <font>
        <color rgb="FFFF0000"/>
      </font>
    </dxf>
    <dxf>
      <font>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b/>
        <i val="0"/>
        <color rgb="FFC00000"/>
      </font>
    </dxf>
    <dxf>
      <font>
        <color rgb="FFFF0000"/>
      </font>
    </dxf>
    <dxf>
      <font>
        <color rgb="FFFF0000"/>
      </font>
    </dxf>
    <dxf>
      <font>
        <color rgb="FFFF0000"/>
      </font>
    </dxf>
    <dxf>
      <font>
        <color rgb="FFFF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b/>
        <i val="0"/>
        <color rgb="FFC0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b/>
        <i val="0"/>
        <color rgb="FFC00000"/>
      </font>
    </dxf>
    <dxf>
      <font>
        <color rgb="FFFF0000"/>
      </font>
    </dxf>
    <dxf>
      <font>
        <color rgb="FFFF0000"/>
      </font>
    </dxf>
    <dxf>
      <font>
        <b/>
        <i val="0"/>
        <color rgb="FFC00000"/>
      </font>
    </dxf>
    <dxf>
      <font>
        <b/>
        <i val="0"/>
        <color rgb="FFC00000"/>
      </font>
    </dxf>
    <dxf>
      <font>
        <b/>
        <i val="0"/>
        <color rgb="FFC00000"/>
      </font>
    </dxf>
    <dxf>
      <font>
        <b/>
        <i val="0"/>
        <color rgb="FFC00000"/>
      </font>
    </dxf>
    <dxf>
      <font>
        <color rgb="FFFF0000"/>
      </font>
    </dxf>
    <dxf>
      <font>
        <b/>
        <i val="0"/>
        <color rgb="FFC00000"/>
      </font>
    </dxf>
    <dxf>
      <font>
        <color rgb="FFFF0000"/>
      </font>
    </dxf>
    <dxf>
      <font>
        <b/>
        <i val="0"/>
        <color rgb="FFC00000"/>
      </font>
    </dxf>
    <dxf>
      <font>
        <b/>
        <i val="0"/>
        <color rgb="FFC0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b/>
        <i val="0"/>
        <color rgb="FFC00000"/>
      </font>
    </dxf>
    <dxf>
      <font>
        <b/>
        <i val="0"/>
        <color rgb="FFC00000"/>
      </font>
    </dxf>
    <dxf>
      <font>
        <color rgb="FFFF0000"/>
      </font>
    </dxf>
    <dxf>
      <font>
        <color rgb="FFFF0000"/>
      </font>
    </dxf>
    <dxf>
      <font>
        <color rgb="FFFF0000"/>
      </font>
    </dxf>
    <dxf>
      <font>
        <b/>
        <i val="0"/>
        <color rgb="FFC00000"/>
      </font>
    </dxf>
    <dxf>
      <font>
        <color rgb="FFFF0000"/>
      </font>
    </dxf>
    <dxf>
      <font>
        <color rgb="FFFF0000"/>
      </font>
    </dxf>
    <dxf>
      <font>
        <color rgb="FFFF0000"/>
      </font>
    </dxf>
    <dxf>
      <font>
        <b/>
        <i val="0"/>
        <color rgb="FFC00000"/>
      </font>
    </dxf>
    <dxf>
      <font>
        <b/>
        <i val="0"/>
        <color rgb="FFC00000"/>
      </font>
    </dxf>
    <dxf>
      <font>
        <color rgb="FFFF0000"/>
      </font>
    </dxf>
    <dxf>
      <font>
        <color rgb="FFFF0000"/>
      </font>
    </dxf>
    <dxf>
      <font>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b/>
        <i val="0"/>
        <color rgb="FFC00000"/>
      </font>
      <fill>
        <patternFill patternType="none">
          <bgColor auto="1"/>
        </patternFill>
      </fill>
    </dxf>
    <dxf>
      <font>
        <b/>
        <i val="0"/>
        <color rgb="FFC00000"/>
      </font>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dxf>
    <dxf>
      <font>
        <b/>
        <i val="0"/>
        <color rgb="FFC00000"/>
      </font>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fill>
        <patternFill patternType="none">
          <bgColor auto="1"/>
        </patternFill>
      </fill>
    </dxf>
    <dxf>
      <font>
        <b/>
        <i val="0"/>
        <color rgb="FFC00000"/>
      </font>
    </dxf>
  </dxfs>
  <tableStyles count="0" defaultTableStyle="TableStyleMedium2" defaultPivotStyle="PivotStyleLight16"/>
  <colors>
    <mruColors>
      <color rgb="FF000000"/>
      <color rgb="FFF84642"/>
      <color rgb="FF96C2F8"/>
      <color rgb="FF66A6F4"/>
      <color rgb="FF7AB2F6"/>
      <color rgb="FFFB9593"/>
      <color rgb="FF4D4D4D"/>
      <color rgb="FFFA716E"/>
      <color rgb="FFFF7A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0.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a:t>Service Target Adult % (&gt;=100%)</a:t>
            </a:r>
          </a:p>
        </c:rich>
      </c:tx>
      <c:layout>
        <c:manualLayout>
          <c:xMode val="edge"/>
          <c:yMode val="edge"/>
          <c:x val="0.41984621330249933"/>
          <c:y val="2.2966500254982404E-2"/>
        </c:manualLayout>
      </c:layout>
      <c:overlay val="0"/>
    </c:title>
    <c:autoTitleDeleted val="0"/>
    <c:plotArea>
      <c:layout>
        <c:manualLayout>
          <c:layoutTarget val="inner"/>
          <c:xMode val="edge"/>
          <c:yMode val="edge"/>
          <c:x val="0.23006832446339465"/>
          <c:y val="5.3575226642044442E-2"/>
          <c:w val="0.7108139738139837"/>
          <c:h val="0.90926013852501886"/>
        </c:manualLayout>
      </c:layout>
      <c:barChart>
        <c:barDir val="bar"/>
        <c:grouping val="clustered"/>
        <c:varyColors val="0"/>
        <c:ser>
          <c:idx val="0"/>
          <c:order val="0"/>
          <c:spPr>
            <a:solidFill>
              <a:schemeClr val="accent2">
                <a:lumMod val="60000"/>
                <a:lumOff val="40000"/>
              </a:schemeClr>
            </a:solidFill>
            <a:ln w="12700">
              <a:noFill/>
              <a:prstDash val="solid"/>
            </a:ln>
          </c:spPr>
          <c:invertIfNegative val="0"/>
          <c:dPt>
            <c:idx val="0"/>
            <c:invertIfNegative val="0"/>
            <c:bubble3D val="0"/>
            <c:extLst>
              <c:ext xmlns:c16="http://schemas.microsoft.com/office/drawing/2014/chart" uri="{C3380CC4-5D6E-409C-BE32-E72D297353CC}">
                <c16:uniqueId val="{00000000-A49F-45BC-98F3-E3C0D70D48FD}"/>
              </c:ext>
            </c:extLst>
          </c:dPt>
          <c:dPt>
            <c:idx val="12"/>
            <c:invertIfNegative val="0"/>
            <c:bubble3D val="0"/>
            <c:extLst>
              <c:ext xmlns:c16="http://schemas.microsoft.com/office/drawing/2014/chart" uri="{C3380CC4-5D6E-409C-BE32-E72D297353CC}">
                <c16:uniqueId val="{00000001-A49F-45BC-98F3-E3C0D70D48FD}"/>
              </c:ext>
            </c:extLst>
          </c:dPt>
          <c:dLbls>
            <c:spPr>
              <a:noFill/>
              <a:ln>
                <a:noFill/>
              </a:ln>
              <a:effectLst/>
            </c:spPr>
            <c:txPr>
              <a:bodyPr/>
              <a:lstStyle/>
              <a:p>
                <a:pPr>
                  <a:defRPr sz="8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'B.Service Target Adult'!$A$2:$A$40</c:f>
              <c:strCache>
                <c:ptCount val="39"/>
                <c:pt idx="0">
                  <c:v>CENTRAL PLAINS CENTER</c:v>
                </c:pt>
                <c:pt idx="1">
                  <c:v>AUSTIN-TRAVIS CO INTEGRAL CARE</c:v>
                </c:pt>
                <c:pt idx="2">
                  <c:v>LIFE PATH</c:v>
                </c:pt>
                <c:pt idx="3">
                  <c:v>BEHAVIORAL HEALTH CENTER OF NUECES COUNTY</c:v>
                </c:pt>
                <c:pt idx="4">
                  <c:v>EMERGENCE HEALTH NETWORK</c:v>
                </c:pt>
                <c:pt idx="5">
                  <c:v>CENTER FOR LIFE RESOURCES</c:v>
                </c:pt>
                <c:pt idx="6">
                  <c:v>WEST TEXAS CENTERS</c:v>
                </c:pt>
                <c:pt idx="7">
                  <c:v>TRI-COUNTY MHMR SERVICES</c:v>
                </c:pt>
                <c:pt idx="8">
                  <c:v>TEXANA COMMUNITY MHMR CENTER</c:v>
                </c:pt>
                <c:pt idx="9">
                  <c:v>TROPICAL TEXAS BEHAVIORAL HEALTH</c:v>
                </c:pt>
                <c:pt idx="10">
                  <c:v>MHMR AUTHORITY OF HARRIS COU</c:v>
                </c:pt>
                <c:pt idx="11">
                  <c:v>PERMIAN BASIN COMMUNITY CENTERS FOR</c:v>
                </c:pt>
                <c:pt idx="12">
                  <c:v>COMMUNITY HEALTHCORE</c:v>
                </c:pt>
                <c:pt idx="13">
                  <c:v>MHMR OF TARRANT COUNTY</c:v>
                </c:pt>
                <c:pt idx="14">
                  <c:v>LAKES REGIONAL MHMR CENTER</c:v>
                </c:pt>
                <c:pt idx="15">
                  <c:v>THE CENTER FOR HEALTH CARE SERVICES</c:v>
                </c:pt>
                <c:pt idx="16">
                  <c:v>ACCESS</c:v>
                </c:pt>
                <c:pt idx="17">
                  <c:v>NTBHA</c:v>
                </c:pt>
                <c:pt idx="18">
                  <c:v>DENTON COUNTY MHMR CENTER</c:v>
                </c:pt>
                <c:pt idx="19">
                  <c:v>SPINDLETOP CENTER</c:v>
                </c:pt>
                <c:pt idx="20">
                  <c:v>THE GULF COAST CENTER</c:v>
                </c:pt>
                <c:pt idx="21">
                  <c:v>HILL COUNTRY COMMUNITY MHDD CENTER</c:v>
                </c:pt>
                <c:pt idx="22">
                  <c:v>ANDREWS CENTER</c:v>
                </c:pt>
                <c:pt idx="23">
                  <c:v>MHMR SERVICES FOR THE CONCHO VALLEY</c:v>
                </c:pt>
                <c:pt idx="24">
                  <c:v>BETTY HARDWICK CENTER</c:v>
                </c:pt>
                <c:pt idx="25">
                  <c:v>TEXAS PANHANDLE CENTERS</c:v>
                </c:pt>
                <c:pt idx="26">
                  <c:v>BORDER REGION BEHAVIORAL HEALTH CENTER</c:v>
                </c:pt>
                <c:pt idx="27">
                  <c:v>HEART OF TEXAS REGION MHMR CENTER</c:v>
                </c:pt>
                <c:pt idx="28">
                  <c:v>COASTAL PLAINS COMMUNITY CENTER</c:v>
                </c:pt>
                <c:pt idx="29">
                  <c:v>CENTRAL COUNTIES SERVICES</c:v>
                </c:pt>
                <c:pt idx="30">
                  <c:v>CAMINO REAL COMMUNITY SERVICES</c:v>
                </c:pt>
                <c:pt idx="31">
                  <c:v>GULF BEND MHMR CENTER</c:v>
                </c:pt>
                <c:pt idx="32">
                  <c:v>BURKE CENTER</c:v>
                </c:pt>
                <c:pt idx="33">
                  <c:v>HELEN FARABEE CENTERS</c:v>
                </c:pt>
                <c:pt idx="34">
                  <c:v>STARCARE SPECIALTY HEALTH SYSTEM</c:v>
                </c:pt>
                <c:pt idx="35">
                  <c:v>PECAN VALLEY CENTERS</c:v>
                </c:pt>
                <c:pt idx="36">
                  <c:v>MHMR AUTH.OF BRAZOS VALLEY</c:v>
                </c:pt>
                <c:pt idx="37">
                  <c:v>BLUEBONNET TRAILS COMMUNITY SERVICES</c:v>
                </c:pt>
                <c:pt idx="38">
                  <c:v>TEXOMA COMMUNITY CENTER</c:v>
                </c:pt>
              </c:strCache>
            </c:strRef>
          </c:cat>
          <c:val>
            <c:numRef>
              <c:f>'B.Service Target Adult'!$B$2:$B$40</c:f>
              <c:numCache>
                <c:formatCode>#,##0%</c:formatCode>
                <c:ptCount val="39"/>
                <c:pt idx="0">
                  <c:v>4.5454545454545496E-3</c:v>
                </c:pt>
                <c:pt idx="1">
                  <c:v>0.83583356920464202</c:v>
                </c:pt>
                <c:pt idx="2">
                  <c:v>0.88257007007007005</c:v>
                </c:pt>
                <c:pt idx="3">
                  <c:v>0.89783677482792501</c:v>
                </c:pt>
                <c:pt idx="4">
                  <c:v>0.90435458786936196</c:v>
                </c:pt>
                <c:pt idx="5">
                  <c:v>0.93647717484926796</c:v>
                </c:pt>
                <c:pt idx="6">
                  <c:v>0.94453941120607798</c:v>
                </c:pt>
                <c:pt idx="7">
                  <c:v>0.96370035193564596</c:v>
                </c:pt>
                <c:pt idx="8">
                  <c:v>0.972855785222143</c:v>
                </c:pt>
                <c:pt idx="9">
                  <c:v>0.98253785945210104</c:v>
                </c:pt>
                <c:pt idx="10">
                  <c:v>0.99044609125254301</c:v>
                </c:pt>
                <c:pt idx="11">
                  <c:v>0.99197002141327595</c:v>
                </c:pt>
              </c:numCache>
            </c:numRef>
          </c:val>
          <c:extLst>
            <c:ext xmlns:c16="http://schemas.microsoft.com/office/drawing/2014/chart" uri="{C3380CC4-5D6E-409C-BE32-E72D297353CC}">
              <c16:uniqueId val="{00000002-A49F-45BC-98F3-E3C0D70D48FD}"/>
            </c:ext>
          </c:extLst>
        </c:ser>
        <c:ser>
          <c:idx val="1"/>
          <c:order val="1"/>
          <c:spPr>
            <a:solidFill>
              <a:schemeClr val="accent1">
                <a:lumMod val="60000"/>
                <a:lumOff val="40000"/>
              </a:schemeClr>
            </a:solidFill>
            <a:ln>
              <a:solidFill>
                <a:srgbClr val="96C2F8"/>
              </a:solidFill>
            </a:ln>
          </c:spPr>
          <c:invertIfNegative val="0"/>
          <c:dLbls>
            <c:spPr>
              <a:noFill/>
              <a:ln>
                <a:noFill/>
              </a:ln>
              <a:effectLst/>
            </c:spPr>
            <c:txPr>
              <a:bodyPr/>
              <a:lstStyle/>
              <a:p>
                <a:pPr>
                  <a:defRPr sz="8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'B.Service Target Adult'!$A$2:$A$40</c:f>
              <c:strCache>
                <c:ptCount val="39"/>
                <c:pt idx="0">
                  <c:v>CENTRAL PLAINS CENTER</c:v>
                </c:pt>
                <c:pt idx="1">
                  <c:v>AUSTIN-TRAVIS CO INTEGRAL CARE</c:v>
                </c:pt>
                <c:pt idx="2">
                  <c:v>LIFE PATH</c:v>
                </c:pt>
                <c:pt idx="3">
                  <c:v>BEHAVIORAL HEALTH CENTER OF NUECES COUNTY</c:v>
                </c:pt>
                <c:pt idx="4">
                  <c:v>EMERGENCE HEALTH NETWORK</c:v>
                </c:pt>
                <c:pt idx="5">
                  <c:v>CENTER FOR LIFE RESOURCES</c:v>
                </c:pt>
                <c:pt idx="6">
                  <c:v>WEST TEXAS CENTERS</c:v>
                </c:pt>
                <c:pt idx="7">
                  <c:v>TRI-COUNTY MHMR SERVICES</c:v>
                </c:pt>
                <c:pt idx="8">
                  <c:v>TEXANA COMMUNITY MHMR CENTER</c:v>
                </c:pt>
                <c:pt idx="9">
                  <c:v>TROPICAL TEXAS BEHAVIORAL HEALTH</c:v>
                </c:pt>
                <c:pt idx="10">
                  <c:v>MHMR AUTHORITY OF HARRIS COU</c:v>
                </c:pt>
                <c:pt idx="11">
                  <c:v>PERMIAN BASIN COMMUNITY CENTERS FOR</c:v>
                </c:pt>
                <c:pt idx="12">
                  <c:v>COMMUNITY HEALTHCORE</c:v>
                </c:pt>
                <c:pt idx="13">
                  <c:v>MHMR OF TARRANT COUNTY</c:v>
                </c:pt>
                <c:pt idx="14">
                  <c:v>LAKES REGIONAL MHMR CENTER</c:v>
                </c:pt>
                <c:pt idx="15">
                  <c:v>THE CENTER FOR HEALTH CARE SERVICES</c:v>
                </c:pt>
                <c:pt idx="16">
                  <c:v>ACCESS</c:v>
                </c:pt>
                <c:pt idx="17">
                  <c:v>NTBHA</c:v>
                </c:pt>
                <c:pt idx="18">
                  <c:v>DENTON COUNTY MHMR CENTER</c:v>
                </c:pt>
                <c:pt idx="19">
                  <c:v>SPINDLETOP CENTER</c:v>
                </c:pt>
                <c:pt idx="20">
                  <c:v>THE GULF COAST CENTER</c:v>
                </c:pt>
                <c:pt idx="21">
                  <c:v>HILL COUNTRY COMMUNITY MHDD CENTER</c:v>
                </c:pt>
                <c:pt idx="22">
                  <c:v>ANDREWS CENTER</c:v>
                </c:pt>
                <c:pt idx="23">
                  <c:v>MHMR SERVICES FOR THE CONCHO VALLEY</c:v>
                </c:pt>
                <c:pt idx="24">
                  <c:v>BETTY HARDWICK CENTER</c:v>
                </c:pt>
                <c:pt idx="25">
                  <c:v>TEXAS PANHANDLE CENTERS</c:v>
                </c:pt>
                <c:pt idx="26">
                  <c:v>BORDER REGION BEHAVIORAL HEALTH CENTER</c:v>
                </c:pt>
                <c:pt idx="27">
                  <c:v>HEART OF TEXAS REGION MHMR CENTER</c:v>
                </c:pt>
                <c:pt idx="28">
                  <c:v>COASTAL PLAINS COMMUNITY CENTER</c:v>
                </c:pt>
                <c:pt idx="29">
                  <c:v>CENTRAL COUNTIES SERVICES</c:v>
                </c:pt>
                <c:pt idx="30">
                  <c:v>CAMINO REAL COMMUNITY SERVICES</c:v>
                </c:pt>
                <c:pt idx="31">
                  <c:v>GULF BEND MHMR CENTER</c:v>
                </c:pt>
                <c:pt idx="32">
                  <c:v>BURKE CENTER</c:v>
                </c:pt>
                <c:pt idx="33">
                  <c:v>HELEN FARABEE CENTERS</c:v>
                </c:pt>
                <c:pt idx="34">
                  <c:v>STARCARE SPECIALTY HEALTH SYSTEM</c:v>
                </c:pt>
                <c:pt idx="35">
                  <c:v>PECAN VALLEY CENTERS</c:v>
                </c:pt>
                <c:pt idx="36">
                  <c:v>MHMR AUTH.OF BRAZOS VALLEY</c:v>
                </c:pt>
                <c:pt idx="37">
                  <c:v>BLUEBONNET TRAILS COMMUNITY SERVICES</c:v>
                </c:pt>
                <c:pt idx="38">
                  <c:v>TEXOMA COMMUNITY CENTER</c:v>
                </c:pt>
              </c:strCache>
            </c:strRef>
          </c:cat>
          <c:val>
            <c:numRef>
              <c:f>'B.Service Target Adult'!$C$2:$C$40</c:f>
              <c:numCache>
                <c:formatCode>0</c:formatCode>
                <c:ptCount val="39"/>
                <c:pt idx="12" formatCode="#,##0%">
                  <c:v>0.99938134125216505</c:v>
                </c:pt>
                <c:pt idx="13" formatCode="#,##0%">
                  <c:v>1.0101179764047199</c:v>
                </c:pt>
                <c:pt idx="14" formatCode="#,##0%">
                  <c:v>1.01017474010175</c:v>
                </c:pt>
                <c:pt idx="15" formatCode="#,##0%">
                  <c:v>1.01028473244968</c:v>
                </c:pt>
                <c:pt idx="16" formatCode="#,##0%">
                  <c:v>1.0280102278010199</c:v>
                </c:pt>
                <c:pt idx="17" formatCode="#,##0%">
                  <c:v>1.03295040193718</c:v>
                </c:pt>
                <c:pt idx="18" formatCode="#,##0%">
                  <c:v>1.0373716632443499</c:v>
                </c:pt>
                <c:pt idx="19" formatCode="#,##0%">
                  <c:v>1.03947209105219</c:v>
                </c:pt>
                <c:pt idx="20" formatCode="#,##0%">
                  <c:v>1.0411732456140399</c:v>
                </c:pt>
                <c:pt idx="21" formatCode="#,##0%">
                  <c:v>1.0415595544130301</c:v>
                </c:pt>
                <c:pt idx="22" formatCode="#,##0%">
                  <c:v>1.05341365461847</c:v>
                </c:pt>
                <c:pt idx="23" formatCode="#,##0%">
                  <c:v>1.05539215686275</c:v>
                </c:pt>
                <c:pt idx="24" formatCode="#,##0%">
                  <c:v>1.0561594202898601</c:v>
                </c:pt>
                <c:pt idx="25" formatCode="#,##0%">
                  <c:v>1.06841831425598</c:v>
                </c:pt>
                <c:pt idx="26" formatCode="#,##0%">
                  <c:v>1.07397003745318</c:v>
                </c:pt>
                <c:pt idx="27" formatCode="#,##0%">
                  <c:v>1.07400327689787</c:v>
                </c:pt>
                <c:pt idx="28" formatCode="#,##0%">
                  <c:v>1.0763557483731001</c:v>
                </c:pt>
                <c:pt idx="29" formatCode="#,##0%">
                  <c:v>1.0865800865800901</c:v>
                </c:pt>
                <c:pt idx="30" formatCode="#,##0%">
                  <c:v>1.0994431185361999</c:v>
                </c:pt>
                <c:pt idx="31" formatCode="#,##0%">
                  <c:v>1.1062312312312299</c:v>
                </c:pt>
                <c:pt idx="32" formatCode="#,##0%">
                  <c:v>1.1201694269941</c:v>
                </c:pt>
                <c:pt idx="33" formatCode="#,##0%">
                  <c:v>1.1214545454545499</c:v>
                </c:pt>
                <c:pt idx="34" formatCode="#,##0%">
                  <c:v>1.14105594956659</c:v>
                </c:pt>
                <c:pt idx="35" formatCode="#,##0%">
                  <c:v>1.14157277796745</c:v>
                </c:pt>
                <c:pt idx="36" formatCode="#,##0%">
                  <c:v>1.1538540385403899</c:v>
                </c:pt>
                <c:pt idx="37" formatCode="#,##0%">
                  <c:v>1.1603617705887499</c:v>
                </c:pt>
                <c:pt idx="38" formatCode="#,##0%">
                  <c:v>1.3153873489694401</c:v>
                </c:pt>
              </c:numCache>
            </c:numRef>
          </c:val>
          <c:extLst>
            <c:ext xmlns:c16="http://schemas.microsoft.com/office/drawing/2014/chart" uri="{C3380CC4-5D6E-409C-BE32-E72D297353CC}">
              <c16:uniqueId val="{00000003-A49F-45BC-98F3-E3C0D70D48FD}"/>
            </c:ext>
          </c:extLst>
        </c:ser>
        <c:dLbls>
          <c:showLegendKey val="0"/>
          <c:showVal val="1"/>
          <c:showCatName val="0"/>
          <c:showSerName val="0"/>
          <c:showPercent val="0"/>
          <c:showBubbleSize val="0"/>
        </c:dLbls>
        <c:gapWidth val="0"/>
        <c:overlap val="11"/>
        <c:axId val="304518560"/>
        <c:axId val="304518168"/>
      </c:barChart>
      <c:catAx>
        <c:axId val="304518560"/>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04518168"/>
        <c:crosses val="autoZero"/>
        <c:auto val="0"/>
        <c:lblAlgn val="ctr"/>
        <c:lblOffset val="100"/>
        <c:noMultiLvlLbl val="0"/>
      </c:catAx>
      <c:valAx>
        <c:axId val="304518168"/>
        <c:scaling>
          <c:orientation val="minMax"/>
        </c:scaling>
        <c:delete val="0"/>
        <c:axPos val="b"/>
        <c:numFmt formatCode="0%" sourceLinked="0"/>
        <c:majorTickMark val="out"/>
        <c:minorTickMark val="none"/>
        <c:tickLblPos val="nextTo"/>
        <c:spPr>
          <a:ln/>
        </c:spPr>
        <c:crossAx val="304518560"/>
        <c:crosses val="autoZero"/>
        <c:crossBetween val="between"/>
      </c:valAx>
      <c:spPr>
        <a:effectLst>
          <a:outerShdw blurRad="50800" dist="50800" dir="5400000" sx="4000" sy="4000" algn="ctr" rotWithShape="0">
            <a:srgbClr val="000000">
              <a:alpha val="43137"/>
            </a:srgbClr>
          </a:outerShdw>
        </a:effectLst>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000" b="1" i="0" u="none" strike="noStrike" kern="1200" baseline="0">
                <a:solidFill>
                  <a:srgbClr val="000000"/>
                </a:solidFill>
                <a:latin typeface="Arial"/>
                <a:ea typeface="Arial"/>
                <a:cs typeface="Arial"/>
              </a:defRPr>
            </a:pPr>
            <a:r>
              <a:rPr lang="en-US"/>
              <a:t>Residential</a:t>
            </a:r>
            <a:r>
              <a:rPr lang="en-US" baseline="0"/>
              <a:t> Stability %</a:t>
            </a:r>
            <a:r>
              <a:rPr lang="en-US"/>
              <a:t> (&gt;=84.0%)</a:t>
            </a:r>
          </a:p>
        </c:rich>
      </c:tx>
      <c:overlay val="0"/>
      <c:spPr>
        <a:noFill/>
        <a:ln w="25400">
          <a:noFill/>
        </a:ln>
        <a:effectLst/>
      </c:spPr>
      <c:txPr>
        <a:bodyPr rot="0" spcFirstLastPara="1" vertOverflow="ellipsis" vert="horz" wrap="square" anchor="ctr" anchorCtr="1"/>
        <a:lstStyle/>
        <a:p>
          <a:pPr>
            <a:defRPr sz="1000" b="1" i="0" u="none" strike="noStrike" kern="1200" baseline="0">
              <a:solidFill>
                <a:srgbClr val="000000"/>
              </a:solidFill>
              <a:latin typeface="Arial"/>
              <a:ea typeface="Arial"/>
              <a:cs typeface="Arial"/>
            </a:defRPr>
          </a:pPr>
          <a:endParaRPr lang="en-US"/>
        </a:p>
      </c:txPr>
    </c:title>
    <c:autoTitleDeleted val="0"/>
    <c:plotArea>
      <c:layout/>
      <c:barChart>
        <c:barDir val="bar"/>
        <c:grouping val="clustered"/>
        <c:varyColors val="0"/>
        <c:ser>
          <c:idx val="0"/>
          <c:order val="0"/>
          <c:tx>
            <c:strRef>
              <c:f>'K.Residential Stability'!$B$2:$B$8</c:f>
              <c:strCache>
                <c:ptCount val="7"/>
                <c:pt idx="0">
                  <c:v>BLUEBONNET TRAILS COMMUNITY SERVICES</c:v>
                </c:pt>
                <c:pt idx="1">
                  <c:v>THE CENTER FOR HEALTH CARE SERVICES</c:v>
                </c:pt>
                <c:pt idx="2">
                  <c:v>AUSTIN-TRAVIS CO INTEGRAL CARE</c:v>
                </c:pt>
                <c:pt idx="3">
                  <c:v>NTBHA</c:v>
                </c:pt>
                <c:pt idx="4">
                  <c:v>84.10%</c:v>
                </c:pt>
                <c:pt idx="5">
                  <c:v>84.40%</c:v>
                </c:pt>
                <c:pt idx="6">
                  <c:v>84.50%</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'K.Residential Stability'!$A$2:$A$40</c:f>
              <c:strCache>
                <c:ptCount val="39"/>
                <c:pt idx="0">
                  <c:v>BLUEBONNET TRAILS COMMUNITY SERVICES</c:v>
                </c:pt>
                <c:pt idx="1">
                  <c:v>THE CENTER FOR HEALTH CARE SERVICES</c:v>
                </c:pt>
                <c:pt idx="2">
                  <c:v>AUSTIN-TRAVIS CO INTEGRAL CARE</c:v>
                </c:pt>
                <c:pt idx="3">
                  <c:v>NTBHA</c:v>
                </c:pt>
                <c:pt idx="4">
                  <c:v>PERMIAN BASIN COMMUNITY CENTERS FOR</c:v>
                </c:pt>
                <c:pt idx="5">
                  <c:v>BORDER REGION BEHAVIORAL HEALTH CENTER</c:v>
                </c:pt>
                <c:pt idx="6">
                  <c:v>MHMR AUTHORITY OF HARRIS COU</c:v>
                </c:pt>
                <c:pt idx="7">
                  <c:v>MHMR AUTH.OF BRAZOS VALLEY</c:v>
                </c:pt>
                <c:pt idx="8">
                  <c:v>TEXOMA COMMUNITY CENTER</c:v>
                </c:pt>
                <c:pt idx="9">
                  <c:v>TEXANA COMMUNITY MHMR CENTER</c:v>
                </c:pt>
                <c:pt idx="10">
                  <c:v>LIFE PATH</c:v>
                </c:pt>
                <c:pt idx="11">
                  <c:v>BETTY HARDWICK CENTER</c:v>
                </c:pt>
                <c:pt idx="12">
                  <c:v>BEHAVIORAL HEALTH CENTER OF NUECES COUNTY</c:v>
                </c:pt>
                <c:pt idx="13">
                  <c:v>HEART OF TEXAS REGION MHMR CENTER</c:v>
                </c:pt>
                <c:pt idx="14">
                  <c:v>COASTAL PLAINS COMMUNITY CENTER</c:v>
                </c:pt>
                <c:pt idx="15">
                  <c:v>MHMR OF TARRANT COUNTY</c:v>
                </c:pt>
                <c:pt idx="16">
                  <c:v>TROPICAL TEXAS BEHAVIORAL HEALTH</c:v>
                </c:pt>
                <c:pt idx="17">
                  <c:v>TRI-COUNTY MHMR SERVICES</c:v>
                </c:pt>
                <c:pt idx="18">
                  <c:v>CAMINO REAL COMMUNITY SERVICES</c:v>
                </c:pt>
                <c:pt idx="19">
                  <c:v>HILL COUNTRY COMMUNITY MHDD CENTER</c:v>
                </c:pt>
                <c:pt idx="20">
                  <c:v>COMMUNITY HEALTHCORE</c:v>
                </c:pt>
                <c:pt idx="21">
                  <c:v>BURKE CENTER</c:v>
                </c:pt>
                <c:pt idx="22">
                  <c:v>WEST TEXAS CENTERS</c:v>
                </c:pt>
                <c:pt idx="23">
                  <c:v>STARCARE SPECIALTY HEALTH SYSTEM</c:v>
                </c:pt>
                <c:pt idx="24">
                  <c:v>GULF BEND MHMR CENTER</c:v>
                </c:pt>
                <c:pt idx="25">
                  <c:v>PECAN VALLEY CENTERS</c:v>
                </c:pt>
                <c:pt idx="26">
                  <c:v>TEXAS PANHANDLE CENTERS</c:v>
                </c:pt>
                <c:pt idx="27">
                  <c:v>CENTRAL COUNTIES SERVICES</c:v>
                </c:pt>
                <c:pt idx="28">
                  <c:v>THE GULF COAST CENTER</c:v>
                </c:pt>
                <c:pt idx="29">
                  <c:v>MHMR SERVICES FOR THE CONCHO VALLEY</c:v>
                </c:pt>
                <c:pt idx="30">
                  <c:v>EMERGENCE HEALTH NETWORK</c:v>
                </c:pt>
                <c:pt idx="31">
                  <c:v>LAKES REGIONAL MHMR CENTER</c:v>
                </c:pt>
                <c:pt idx="32">
                  <c:v>ANDREWS CENTER</c:v>
                </c:pt>
                <c:pt idx="33">
                  <c:v>DENTON COUNTY MHMR CENTER</c:v>
                </c:pt>
                <c:pt idx="34">
                  <c:v>HELEN FARABEE CENTERS</c:v>
                </c:pt>
                <c:pt idx="35">
                  <c:v>SPINDLETOP CENTER</c:v>
                </c:pt>
                <c:pt idx="36">
                  <c:v>CENTER FOR LIFE RESOURCES</c:v>
                </c:pt>
                <c:pt idx="37">
                  <c:v>ACCESS</c:v>
                </c:pt>
                <c:pt idx="38">
                  <c:v>CENTRAL PLAINS CENTER</c:v>
                </c:pt>
              </c:strCache>
            </c:strRef>
          </c:cat>
          <c:val>
            <c:numRef>
              <c:f>'K.Residential Stability'!$B$2:$B$40</c:f>
              <c:numCache>
                <c:formatCode>0.00%</c:formatCode>
                <c:ptCount val="39"/>
                <c:pt idx="4">
                  <c:v>0.84099999999999997</c:v>
                </c:pt>
                <c:pt idx="5">
                  <c:v>0.84399999999999997</c:v>
                </c:pt>
                <c:pt idx="6">
                  <c:v>0.84499999999999997</c:v>
                </c:pt>
                <c:pt idx="7">
                  <c:v>0.85899999999999999</c:v>
                </c:pt>
                <c:pt idx="8">
                  <c:v>0.86499999999999999</c:v>
                </c:pt>
                <c:pt idx="9">
                  <c:v>0.872</c:v>
                </c:pt>
                <c:pt idx="10">
                  <c:v>0.873</c:v>
                </c:pt>
                <c:pt idx="11">
                  <c:v>0.875</c:v>
                </c:pt>
                <c:pt idx="12">
                  <c:v>0.88</c:v>
                </c:pt>
                <c:pt idx="13">
                  <c:v>0.88</c:v>
                </c:pt>
                <c:pt idx="14">
                  <c:v>0.88100000000000001</c:v>
                </c:pt>
                <c:pt idx="15">
                  <c:v>0.88200000000000001</c:v>
                </c:pt>
                <c:pt idx="16">
                  <c:v>0.88300000000000001</c:v>
                </c:pt>
                <c:pt idx="17">
                  <c:v>0.89500000000000002</c:v>
                </c:pt>
                <c:pt idx="18">
                  <c:v>0.89600000000000002</c:v>
                </c:pt>
                <c:pt idx="19">
                  <c:v>0.89700000000000002</c:v>
                </c:pt>
                <c:pt idx="20">
                  <c:v>0.89800000000000002</c:v>
                </c:pt>
                <c:pt idx="21">
                  <c:v>0.90300000000000002</c:v>
                </c:pt>
                <c:pt idx="22">
                  <c:v>0.90400000000000003</c:v>
                </c:pt>
                <c:pt idx="23">
                  <c:v>0.90500000000000003</c:v>
                </c:pt>
                <c:pt idx="24">
                  <c:v>0.91</c:v>
                </c:pt>
                <c:pt idx="25">
                  <c:v>0.91600000000000004</c:v>
                </c:pt>
                <c:pt idx="26">
                  <c:v>0.91800000000000004</c:v>
                </c:pt>
                <c:pt idx="27">
                  <c:v>0.92</c:v>
                </c:pt>
                <c:pt idx="28">
                  <c:v>0.92</c:v>
                </c:pt>
                <c:pt idx="29">
                  <c:v>0.92600000000000005</c:v>
                </c:pt>
                <c:pt idx="30">
                  <c:v>0.92800000000000005</c:v>
                </c:pt>
                <c:pt idx="31">
                  <c:v>0.93</c:v>
                </c:pt>
                <c:pt idx="32">
                  <c:v>0.93799999999999994</c:v>
                </c:pt>
                <c:pt idx="33">
                  <c:v>0.93799999999999994</c:v>
                </c:pt>
                <c:pt idx="34">
                  <c:v>0.94399999999999995</c:v>
                </c:pt>
                <c:pt idx="35">
                  <c:v>0.94699999999999995</c:v>
                </c:pt>
                <c:pt idx="36">
                  <c:v>0.96299999999999997</c:v>
                </c:pt>
                <c:pt idx="37">
                  <c:v>0.96399999999999997</c:v>
                </c:pt>
              </c:numCache>
            </c:numRef>
          </c:val>
          <c:extLst>
            <c:ext xmlns:c16="http://schemas.microsoft.com/office/drawing/2014/chart" uri="{C3380CC4-5D6E-409C-BE32-E72D297353CC}">
              <c16:uniqueId val="{00000000-CB37-4C3A-944B-9236DF2A9435}"/>
            </c:ext>
          </c:extLst>
        </c:ser>
        <c:ser>
          <c:idx val="1"/>
          <c:order val="1"/>
          <c:tx>
            <c:strRef>
              <c:f>'K.Residential Stability'!$B$1</c:f>
              <c:strCache>
                <c:ptCount val="1"/>
                <c:pt idx="0">
                  <c:v>Residential Stability (&gt;=84.0%)</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'K.Residential Stability'!$A$2:$A$40</c:f>
              <c:strCache>
                <c:ptCount val="39"/>
                <c:pt idx="0">
                  <c:v>BLUEBONNET TRAILS COMMUNITY SERVICES</c:v>
                </c:pt>
                <c:pt idx="1">
                  <c:v>THE CENTER FOR HEALTH CARE SERVICES</c:v>
                </c:pt>
                <c:pt idx="2">
                  <c:v>AUSTIN-TRAVIS CO INTEGRAL CARE</c:v>
                </c:pt>
                <c:pt idx="3">
                  <c:v>NTBHA</c:v>
                </c:pt>
                <c:pt idx="4">
                  <c:v>PERMIAN BASIN COMMUNITY CENTERS FOR</c:v>
                </c:pt>
                <c:pt idx="5">
                  <c:v>BORDER REGION BEHAVIORAL HEALTH CENTER</c:v>
                </c:pt>
                <c:pt idx="6">
                  <c:v>MHMR AUTHORITY OF HARRIS COU</c:v>
                </c:pt>
                <c:pt idx="7">
                  <c:v>MHMR AUTH.OF BRAZOS VALLEY</c:v>
                </c:pt>
                <c:pt idx="8">
                  <c:v>TEXOMA COMMUNITY CENTER</c:v>
                </c:pt>
                <c:pt idx="9">
                  <c:v>TEXANA COMMUNITY MHMR CENTER</c:v>
                </c:pt>
                <c:pt idx="10">
                  <c:v>LIFE PATH</c:v>
                </c:pt>
                <c:pt idx="11">
                  <c:v>BETTY HARDWICK CENTER</c:v>
                </c:pt>
                <c:pt idx="12">
                  <c:v>BEHAVIORAL HEALTH CENTER OF NUECES COUNTY</c:v>
                </c:pt>
                <c:pt idx="13">
                  <c:v>HEART OF TEXAS REGION MHMR CENTER</c:v>
                </c:pt>
                <c:pt idx="14">
                  <c:v>COASTAL PLAINS COMMUNITY CENTER</c:v>
                </c:pt>
                <c:pt idx="15">
                  <c:v>MHMR OF TARRANT COUNTY</c:v>
                </c:pt>
                <c:pt idx="16">
                  <c:v>TROPICAL TEXAS BEHAVIORAL HEALTH</c:v>
                </c:pt>
                <c:pt idx="17">
                  <c:v>TRI-COUNTY MHMR SERVICES</c:v>
                </c:pt>
                <c:pt idx="18">
                  <c:v>CAMINO REAL COMMUNITY SERVICES</c:v>
                </c:pt>
                <c:pt idx="19">
                  <c:v>HILL COUNTRY COMMUNITY MHDD CENTER</c:v>
                </c:pt>
                <c:pt idx="20">
                  <c:v>COMMUNITY HEALTHCORE</c:v>
                </c:pt>
                <c:pt idx="21">
                  <c:v>BURKE CENTER</c:v>
                </c:pt>
                <c:pt idx="22">
                  <c:v>WEST TEXAS CENTERS</c:v>
                </c:pt>
                <c:pt idx="23">
                  <c:v>STARCARE SPECIALTY HEALTH SYSTEM</c:v>
                </c:pt>
                <c:pt idx="24">
                  <c:v>GULF BEND MHMR CENTER</c:v>
                </c:pt>
                <c:pt idx="25">
                  <c:v>PECAN VALLEY CENTERS</c:v>
                </c:pt>
                <c:pt idx="26">
                  <c:v>TEXAS PANHANDLE CENTERS</c:v>
                </c:pt>
                <c:pt idx="27">
                  <c:v>CENTRAL COUNTIES SERVICES</c:v>
                </c:pt>
                <c:pt idx="28">
                  <c:v>THE GULF COAST CENTER</c:v>
                </c:pt>
                <c:pt idx="29">
                  <c:v>MHMR SERVICES FOR THE CONCHO VALLEY</c:v>
                </c:pt>
                <c:pt idx="30">
                  <c:v>EMERGENCE HEALTH NETWORK</c:v>
                </c:pt>
                <c:pt idx="31">
                  <c:v>LAKES REGIONAL MHMR CENTER</c:v>
                </c:pt>
                <c:pt idx="32">
                  <c:v>ANDREWS CENTER</c:v>
                </c:pt>
                <c:pt idx="33">
                  <c:v>DENTON COUNTY MHMR CENTER</c:v>
                </c:pt>
                <c:pt idx="34">
                  <c:v>HELEN FARABEE CENTERS</c:v>
                </c:pt>
                <c:pt idx="35">
                  <c:v>SPINDLETOP CENTER</c:v>
                </c:pt>
                <c:pt idx="36">
                  <c:v>CENTER FOR LIFE RESOURCES</c:v>
                </c:pt>
                <c:pt idx="37">
                  <c:v>ACCESS</c:v>
                </c:pt>
                <c:pt idx="38">
                  <c:v>CENTRAL PLAINS CENTER</c:v>
                </c:pt>
              </c:strCache>
            </c:strRef>
          </c:cat>
          <c:val>
            <c:numRef>
              <c:f>'K.Residential Stability'!$C$2:$C$40</c:f>
              <c:numCache>
                <c:formatCode>0.00%</c:formatCode>
                <c:ptCount val="39"/>
                <c:pt idx="0">
                  <c:v>0.77</c:v>
                </c:pt>
                <c:pt idx="1">
                  <c:v>0.77200000000000002</c:v>
                </c:pt>
                <c:pt idx="2">
                  <c:v>0.79</c:v>
                </c:pt>
                <c:pt idx="3">
                  <c:v>0.81399999999999995</c:v>
                </c:pt>
              </c:numCache>
            </c:numRef>
          </c:val>
          <c:extLst>
            <c:ext xmlns:c16="http://schemas.microsoft.com/office/drawing/2014/chart" uri="{C3380CC4-5D6E-409C-BE32-E72D297353CC}">
              <c16:uniqueId val="{00000001-CB37-4C3A-944B-9236DF2A9435}"/>
            </c:ext>
          </c:extLst>
        </c:ser>
        <c:dLbls>
          <c:showLegendKey val="0"/>
          <c:showVal val="1"/>
          <c:showCatName val="0"/>
          <c:showSerName val="0"/>
          <c:showPercent val="0"/>
          <c:showBubbleSize val="0"/>
        </c:dLbls>
        <c:gapWidth val="0"/>
        <c:overlap val="11"/>
        <c:axId val="428665976"/>
        <c:axId val="428666368"/>
      </c:barChart>
      <c:catAx>
        <c:axId val="428665976"/>
        <c:scaling>
          <c:orientation val="minMax"/>
        </c:scaling>
        <c:delete val="0"/>
        <c:axPos val="l"/>
        <c:numFmt formatCode="General" sourceLinked="1"/>
        <c:majorTickMark val="none"/>
        <c:minorTickMark val="none"/>
        <c:tickLblPos val="low"/>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en-US"/>
          </a:p>
        </c:txPr>
        <c:crossAx val="428666368"/>
        <c:crosses val="autoZero"/>
        <c:auto val="0"/>
        <c:lblAlgn val="ctr"/>
        <c:lblOffset val="100"/>
        <c:noMultiLvlLbl val="0"/>
      </c:catAx>
      <c:valAx>
        <c:axId val="428666368"/>
        <c:scaling>
          <c:orientation val="minMax"/>
        </c:scaling>
        <c:delete val="1"/>
        <c:axPos val="b"/>
        <c:numFmt formatCode="#,##0.0" sourceLinked="0"/>
        <c:majorTickMark val="none"/>
        <c:minorTickMark val="none"/>
        <c:tickLblPos val="nextTo"/>
        <c:crossAx val="428665976"/>
        <c:crosses val="autoZero"/>
        <c:crossBetween val="between"/>
      </c:valAx>
      <c:spPr>
        <a:solidFill>
          <a:srgbClr val="FFFFFF"/>
        </a:solidFill>
        <a:ln w="25400">
          <a:noFill/>
        </a:ln>
        <a:effectLst/>
      </c:spPr>
    </c:plotArea>
    <c:plotVisOnly val="1"/>
    <c:dispBlanksAs val="gap"/>
    <c:showDLblsOverMax val="0"/>
  </c:chart>
  <c:spPr>
    <a:noFill/>
    <a:ln w="9525" cap="flat" cmpd="sng" algn="ctr">
      <a:noFill/>
      <a:prstDash val="solid"/>
      <a:round/>
    </a:ln>
    <a:effectLst/>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Educational</a:t>
            </a:r>
            <a:r>
              <a:rPr lang="en-US" baseline="0"/>
              <a:t> or Volunteering Strengths % (26.5%)</a:t>
            </a:r>
            <a:endParaRPr lang="en-US"/>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L.EducationalorVolunteeringStre!$A$3:$A$41</c:f>
              <c:strCache>
                <c:ptCount val="39"/>
                <c:pt idx="0">
                  <c:v>BORDER REGION BEHAVIORAL HEALTH CENTER</c:v>
                </c:pt>
                <c:pt idx="1">
                  <c:v>STARCARE SPECIALTY HEALTH SYSTEM</c:v>
                </c:pt>
                <c:pt idx="2">
                  <c:v>GULF BEND MHMR CENTER</c:v>
                </c:pt>
                <c:pt idx="3">
                  <c:v>CAMINO REAL COMMUNITY SERVICES</c:v>
                </c:pt>
                <c:pt idx="4">
                  <c:v>HILL COUNTRY COMMUNITY MHDD CENTER</c:v>
                </c:pt>
                <c:pt idx="5">
                  <c:v>PECAN VALLEY CENTERS</c:v>
                </c:pt>
                <c:pt idx="6">
                  <c:v>THE CENTER FOR HEALTH CARE SERVICES</c:v>
                </c:pt>
                <c:pt idx="7">
                  <c:v>COASTAL PLAINS COMMUNITY CENTER</c:v>
                </c:pt>
                <c:pt idx="8">
                  <c:v>COMMUNITY HEALTHCORE</c:v>
                </c:pt>
                <c:pt idx="9">
                  <c:v>BURKE CENTER</c:v>
                </c:pt>
                <c:pt idx="10">
                  <c:v>BEHAVIORAL HEALTH CENTER OF NUECES COUNTY</c:v>
                </c:pt>
                <c:pt idx="11">
                  <c:v>MHMR SERVICES FOR THE CONCHO VALLEY</c:v>
                </c:pt>
                <c:pt idx="12">
                  <c:v>BETTY HARDWICK CENTER</c:v>
                </c:pt>
                <c:pt idx="13">
                  <c:v>NTBHA</c:v>
                </c:pt>
                <c:pt idx="14">
                  <c:v>AUSTIN-TRAVIS CO INTEGRAL CARE</c:v>
                </c:pt>
                <c:pt idx="15">
                  <c:v>MHMR OF TARRANT COUNTY</c:v>
                </c:pt>
                <c:pt idx="16">
                  <c:v>MHMR AUTH.OF BRAZOS VALLEY</c:v>
                </c:pt>
                <c:pt idx="17">
                  <c:v>TEXANA COMMUNITY MHMR CENTER</c:v>
                </c:pt>
                <c:pt idx="18">
                  <c:v>TROPICAL TEXAS BEHAVIORAL HEALTH</c:v>
                </c:pt>
                <c:pt idx="19">
                  <c:v>TRI-COUNTY MHMR SERVICES</c:v>
                </c:pt>
                <c:pt idx="20">
                  <c:v>MHMR AUTHORITY OF HARRIS COU</c:v>
                </c:pt>
                <c:pt idx="21">
                  <c:v>SPINDLETOP CENTER</c:v>
                </c:pt>
                <c:pt idx="22">
                  <c:v>CENTRAL COUNTIES SERVICES</c:v>
                </c:pt>
                <c:pt idx="23">
                  <c:v>BLUEBONNET TRAILS COMMUNITY SERVICES</c:v>
                </c:pt>
                <c:pt idx="24">
                  <c:v>TEXOMA COMMUNITY CENTER</c:v>
                </c:pt>
                <c:pt idx="25">
                  <c:v>LIFE PATH</c:v>
                </c:pt>
                <c:pt idx="26">
                  <c:v>THE GULF COAST CENTER</c:v>
                </c:pt>
                <c:pt idx="27">
                  <c:v>HELEN FARABEE CENTERS</c:v>
                </c:pt>
                <c:pt idx="28">
                  <c:v>HEART OF TEXAS REGION MHMR CENTER</c:v>
                </c:pt>
                <c:pt idx="29">
                  <c:v>LAKES REGIONAL MHMR CENTER</c:v>
                </c:pt>
                <c:pt idx="30">
                  <c:v>CENTER FOR LIFE RESOURCES</c:v>
                </c:pt>
                <c:pt idx="31">
                  <c:v>PERMIAN BASIN COMMUNITY CENTERS FOR</c:v>
                </c:pt>
                <c:pt idx="32">
                  <c:v>DENTON COUNTY MHMR CENTER</c:v>
                </c:pt>
                <c:pt idx="33">
                  <c:v>ANDREWS CENTER</c:v>
                </c:pt>
                <c:pt idx="34">
                  <c:v>WEST TEXAS CENTERS</c:v>
                </c:pt>
                <c:pt idx="35">
                  <c:v>EMERGENCE HEALTH NETWORK</c:v>
                </c:pt>
                <c:pt idx="36">
                  <c:v>TEXAS PANHANDLE CENTERS</c:v>
                </c:pt>
                <c:pt idx="37">
                  <c:v>ACCESS</c:v>
                </c:pt>
                <c:pt idx="38">
                  <c:v>CENTRAL PLAINS CENTER</c:v>
                </c:pt>
              </c:strCache>
            </c:strRef>
          </c:cat>
          <c:val>
            <c:numRef>
              <c:f>L.EducationalorVolunteeringStre!$C$3:$C$41</c:f>
              <c:numCache>
                <c:formatCode>0.00%</c:formatCode>
                <c:ptCount val="39"/>
                <c:pt idx="0">
                  <c:v>0.14199999999999999</c:v>
                </c:pt>
                <c:pt idx="1">
                  <c:v>0.18099999999999999</c:v>
                </c:pt>
                <c:pt idx="2">
                  <c:v>0.25600000000000001</c:v>
                </c:pt>
                <c:pt idx="3">
                  <c:v>0.26100000000000001</c:v>
                </c:pt>
                <c:pt idx="4">
                  <c:v>0.26300000000000001</c:v>
                </c:pt>
              </c:numCache>
            </c:numRef>
          </c:val>
          <c:extLst>
            <c:ext xmlns:c16="http://schemas.microsoft.com/office/drawing/2014/chart" uri="{C3380CC4-5D6E-409C-BE32-E72D297353CC}">
              <c16:uniqueId val="{00000000-8C31-403F-9294-8310DD8B1C6D}"/>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L.EducationalorVolunteeringStre!$A$3:$A$41</c:f>
              <c:strCache>
                <c:ptCount val="39"/>
                <c:pt idx="0">
                  <c:v>BORDER REGION BEHAVIORAL HEALTH CENTER</c:v>
                </c:pt>
                <c:pt idx="1">
                  <c:v>STARCARE SPECIALTY HEALTH SYSTEM</c:v>
                </c:pt>
                <c:pt idx="2">
                  <c:v>GULF BEND MHMR CENTER</c:v>
                </c:pt>
                <c:pt idx="3">
                  <c:v>CAMINO REAL COMMUNITY SERVICES</c:v>
                </c:pt>
                <c:pt idx="4">
                  <c:v>HILL COUNTRY COMMUNITY MHDD CENTER</c:v>
                </c:pt>
                <c:pt idx="5">
                  <c:v>PECAN VALLEY CENTERS</c:v>
                </c:pt>
                <c:pt idx="6">
                  <c:v>THE CENTER FOR HEALTH CARE SERVICES</c:v>
                </c:pt>
                <c:pt idx="7">
                  <c:v>COASTAL PLAINS COMMUNITY CENTER</c:v>
                </c:pt>
                <c:pt idx="8">
                  <c:v>COMMUNITY HEALTHCORE</c:v>
                </c:pt>
                <c:pt idx="9">
                  <c:v>BURKE CENTER</c:v>
                </c:pt>
                <c:pt idx="10">
                  <c:v>BEHAVIORAL HEALTH CENTER OF NUECES COUNTY</c:v>
                </c:pt>
                <c:pt idx="11">
                  <c:v>MHMR SERVICES FOR THE CONCHO VALLEY</c:v>
                </c:pt>
                <c:pt idx="12">
                  <c:v>BETTY HARDWICK CENTER</c:v>
                </c:pt>
                <c:pt idx="13">
                  <c:v>NTBHA</c:v>
                </c:pt>
                <c:pt idx="14">
                  <c:v>AUSTIN-TRAVIS CO INTEGRAL CARE</c:v>
                </c:pt>
                <c:pt idx="15">
                  <c:v>MHMR OF TARRANT COUNTY</c:v>
                </c:pt>
                <c:pt idx="16">
                  <c:v>MHMR AUTH.OF BRAZOS VALLEY</c:v>
                </c:pt>
                <c:pt idx="17">
                  <c:v>TEXANA COMMUNITY MHMR CENTER</c:v>
                </c:pt>
                <c:pt idx="18">
                  <c:v>TROPICAL TEXAS BEHAVIORAL HEALTH</c:v>
                </c:pt>
                <c:pt idx="19">
                  <c:v>TRI-COUNTY MHMR SERVICES</c:v>
                </c:pt>
                <c:pt idx="20">
                  <c:v>MHMR AUTHORITY OF HARRIS COU</c:v>
                </c:pt>
                <c:pt idx="21">
                  <c:v>SPINDLETOP CENTER</c:v>
                </c:pt>
                <c:pt idx="22">
                  <c:v>CENTRAL COUNTIES SERVICES</c:v>
                </c:pt>
                <c:pt idx="23">
                  <c:v>BLUEBONNET TRAILS COMMUNITY SERVICES</c:v>
                </c:pt>
                <c:pt idx="24">
                  <c:v>TEXOMA COMMUNITY CENTER</c:v>
                </c:pt>
                <c:pt idx="25">
                  <c:v>LIFE PATH</c:v>
                </c:pt>
                <c:pt idx="26">
                  <c:v>THE GULF COAST CENTER</c:v>
                </c:pt>
                <c:pt idx="27">
                  <c:v>HELEN FARABEE CENTERS</c:v>
                </c:pt>
                <c:pt idx="28">
                  <c:v>HEART OF TEXAS REGION MHMR CENTER</c:v>
                </c:pt>
                <c:pt idx="29">
                  <c:v>LAKES REGIONAL MHMR CENTER</c:v>
                </c:pt>
                <c:pt idx="30">
                  <c:v>CENTER FOR LIFE RESOURCES</c:v>
                </c:pt>
                <c:pt idx="31">
                  <c:v>PERMIAN BASIN COMMUNITY CENTERS FOR</c:v>
                </c:pt>
                <c:pt idx="32">
                  <c:v>DENTON COUNTY MHMR CENTER</c:v>
                </c:pt>
                <c:pt idx="33">
                  <c:v>ANDREWS CENTER</c:v>
                </c:pt>
                <c:pt idx="34">
                  <c:v>WEST TEXAS CENTERS</c:v>
                </c:pt>
                <c:pt idx="35">
                  <c:v>EMERGENCE HEALTH NETWORK</c:v>
                </c:pt>
                <c:pt idx="36">
                  <c:v>TEXAS PANHANDLE CENTERS</c:v>
                </c:pt>
                <c:pt idx="37">
                  <c:v>ACCESS</c:v>
                </c:pt>
                <c:pt idx="38">
                  <c:v>CENTRAL PLAINS CENTER</c:v>
                </c:pt>
              </c:strCache>
            </c:strRef>
          </c:cat>
          <c:val>
            <c:numRef>
              <c:f>L.EducationalorVolunteeringStre!$B$3:$B$41</c:f>
              <c:numCache>
                <c:formatCode>0.00%</c:formatCode>
                <c:ptCount val="39"/>
                <c:pt idx="5">
                  <c:v>0.27</c:v>
                </c:pt>
                <c:pt idx="6">
                  <c:v>0.29199999999999998</c:v>
                </c:pt>
                <c:pt idx="7">
                  <c:v>0.29699999999999999</c:v>
                </c:pt>
                <c:pt idx="8">
                  <c:v>0.29799999999999999</c:v>
                </c:pt>
                <c:pt idx="9">
                  <c:v>0.30299999999999999</c:v>
                </c:pt>
                <c:pt idx="10">
                  <c:v>0.32200000000000001</c:v>
                </c:pt>
                <c:pt idx="11">
                  <c:v>0.33200000000000002</c:v>
                </c:pt>
                <c:pt idx="12">
                  <c:v>0.34699999999999998</c:v>
                </c:pt>
                <c:pt idx="13">
                  <c:v>0.34699999999999998</c:v>
                </c:pt>
                <c:pt idx="14">
                  <c:v>0.36099999999999999</c:v>
                </c:pt>
                <c:pt idx="15">
                  <c:v>0.36299999999999999</c:v>
                </c:pt>
                <c:pt idx="16">
                  <c:v>0.36499999999999999</c:v>
                </c:pt>
                <c:pt idx="17">
                  <c:v>0.375</c:v>
                </c:pt>
                <c:pt idx="18">
                  <c:v>0.379</c:v>
                </c:pt>
                <c:pt idx="19">
                  <c:v>0.39600000000000002</c:v>
                </c:pt>
                <c:pt idx="20">
                  <c:v>0.40400000000000003</c:v>
                </c:pt>
                <c:pt idx="21">
                  <c:v>0.41399999999999998</c:v>
                </c:pt>
                <c:pt idx="22">
                  <c:v>0.42</c:v>
                </c:pt>
                <c:pt idx="23">
                  <c:v>0.43099999999999999</c:v>
                </c:pt>
                <c:pt idx="24">
                  <c:v>0.44400000000000001</c:v>
                </c:pt>
                <c:pt idx="25">
                  <c:v>0.44600000000000001</c:v>
                </c:pt>
                <c:pt idx="26">
                  <c:v>0.45200000000000001</c:v>
                </c:pt>
                <c:pt idx="27">
                  <c:v>0.45200000000000001</c:v>
                </c:pt>
                <c:pt idx="28">
                  <c:v>0.45300000000000001</c:v>
                </c:pt>
                <c:pt idx="29">
                  <c:v>0.48199999999999998</c:v>
                </c:pt>
                <c:pt idx="30">
                  <c:v>0.52</c:v>
                </c:pt>
                <c:pt idx="31">
                  <c:v>0.52600000000000002</c:v>
                </c:pt>
                <c:pt idx="32">
                  <c:v>0.52700000000000002</c:v>
                </c:pt>
                <c:pt idx="33">
                  <c:v>0.54200000000000004</c:v>
                </c:pt>
                <c:pt idx="34">
                  <c:v>0.54400000000000004</c:v>
                </c:pt>
                <c:pt idx="35">
                  <c:v>0.56799999999999995</c:v>
                </c:pt>
                <c:pt idx="36">
                  <c:v>0.59699999999999998</c:v>
                </c:pt>
                <c:pt idx="37">
                  <c:v>0.753</c:v>
                </c:pt>
              </c:numCache>
            </c:numRef>
          </c:val>
          <c:extLst>
            <c:ext xmlns:c16="http://schemas.microsoft.com/office/drawing/2014/chart" uri="{C3380CC4-5D6E-409C-BE32-E72D297353CC}">
              <c16:uniqueId val="{00000001-8C31-403F-9294-8310DD8B1C6D}"/>
            </c:ext>
          </c:extLst>
        </c:ser>
        <c:dLbls>
          <c:showLegendKey val="0"/>
          <c:showVal val="1"/>
          <c:showCatName val="0"/>
          <c:showSerName val="0"/>
          <c:showPercent val="0"/>
          <c:showBubbleSize val="0"/>
        </c:dLbls>
        <c:gapWidth val="0"/>
        <c:overlap val="11"/>
        <c:axId val="428663624"/>
        <c:axId val="428664016"/>
      </c:barChart>
      <c:catAx>
        <c:axId val="42866362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28664016"/>
        <c:crosses val="autoZero"/>
        <c:auto val="0"/>
        <c:lblAlgn val="ctr"/>
        <c:lblOffset val="100"/>
        <c:noMultiLvlLbl val="0"/>
      </c:catAx>
      <c:valAx>
        <c:axId val="428664016"/>
        <c:scaling>
          <c:orientation val="minMax"/>
        </c:scaling>
        <c:delete val="1"/>
        <c:axPos val="b"/>
        <c:numFmt formatCode="#,##0.0" sourceLinked="0"/>
        <c:majorTickMark val="none"/>
        <c:minorTickMark val="none"/>
        <c:tickLblPos val="nextTo"/>
        <c:crossAx val="42866362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Hospitalization % (&lt;=1.9%)</a:t>
            </a:r>
          </a:p>
        </c:rich>
      </c:tx>
      <c:overlay val="0"/>
      <c:spPr>
        <a:noFill/>
        <a:ln w="25400">
          <a:noFill/>
        </a:ln>
      </c:spPr>
    </c:title>
    <c:autoTitleDeleted val="0"/>
    <c:plotArea>
      <c:layout/>
      <c:barChart>
        <c:barDir val="bar"/>
        <c:grouping val="clustered"/>
        <c:varyColors val="0"/>
        <c:ser>
          <c:idx val="0"/>
          <c:order val="0"/>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M.Hospitalization!$A$2:$A$40</c:f>
              <c:strCache>
                <c:ptCount val="39"/>
                <c:pt idx="0">
                  <c:v>HELEN FARABEE CENTERS</c:v>
                </c:pt>
                <c:pt idx="1">
                  <c:v>HEART OF TEXAS REGION MHMR CENTER</c:v>
                </c:pt>
                <c:pt idx="2">
                  <c:v>CENTRAL PLAINS CENTER</c:v>
                </c:pt>
                <c:pt idx="3">
                  <c:v>BETTY HARDWICK CENTER</c:v>
                </c:pt>
                <c:pt idx="4">
                  <c:v>WEST TEXAS CENTERS</c:v>
                </c:pt>
                <c:pt idx="5">
                  <c:v>ACCESS</c:v>
                </c:pt>
                <c:pt idx="6">
                  <c:v>STARCARE SPECIALTY HEALTH SYSTEM</c:v>
                </c:pt>
                <c:pt idx="7">
                  <c:v>SPINDLETOP CENTER</c:v>
                </c:pt>
                <c:pt idx="8">
                  <c:v>MHMR SERVICES FOR THE CONCHO VALLEY</c:v>
                </c:pt>
                <c:pt idx="9">
                  <c:v>ANDREWS CENTER</c:v>
                </c:pt>
                <c:pt idx="10">
                  <c:v>CENTER FOR LIFE RESOURCES</c:v>
                </c:pt>
                <c:pt idx="11">
                  <c:v>LAKES REGIONAL MHMR CENTER</c:v>
                </c:pt>
                <c:pt idx="12">
                  <c:v>COMMUNITY HEALTHCORE</c:v>
                </c:pt>
                <c:pt idx="13">
                  <c:v>GULF BEND MHMR CENTER</c:v>
                </c:pt>
                <c:pt idx="14">
                  <c:v>COASTAL PLAINS COMMUNITY CENTER</c:v>
                </c:pt>
                <c:pt idx="15">
                  <c:v>PERMIAN BASIN COMMUNITY CENTERS FOR</c:v>
                </c:pt>
                <c:pt idx="16">
                  <c:v>BURKE CENTER</c:v>
                </c:pt>
                <c:pt idx="17">
                  <c:v>AUSTIN-TRAVIS CO INTEGRAL CARE</c:v>
                </c:pt>
                <c:pt idx="18">
                  <c:v>MHMR AUTH.OF BRAZOS VALLEY</c:v>
                </c:pt>
                <c:pt idx="19">
                  <c:v>NTBHA</c:v>
                </c:pt>
                <c:pt idx="20">
                  <c:v>TEXAS PANHANDLE CENTERS</c:v>
                </c:pt>
                <c:pt idx="21">
                  <c:v>THE CENTER FOR HEALTH CARE SERVICES</c:v>
                </c:pt>
                <c:pt idx="22">
                  <c:v>CAMINO REAL COMMUNITY SERVICES</c:v>
                </c:pt>
                <c:pt idx="23">
                  <c:v>EMERGENCE HEALTH NETWORK</c:v>
                </c:pt>
                <c:pt idx="24">
                  <c:v>MHMR OF TARRANT COUNTY</c:v>
                </c:pt>
                <c:pt idx="25">
                  <c:v>CENTRAL COUNTIES SERVICES</c:v>
                </c:pt>
                <c:pt idx="26">
                  <c:v>DENTON COUNTY MHMR CENTER</c:v>
                </c:pt>
                <c:pt idx="27">
                  <c:v>BEHAVIORAL HEALTH CENTER OF NUECES COUNTY</c:v>
                </c:pt>
                <c:pt idx="28">
                  <c:v>TEXOMA COMMUNITY CENTER</c:v>
                </c:pt>
                <c:pt idx="29">
                  <c:v>TROPICAL TEXAS BEHAVIORAL HEALTH</c:v>
                </c:pt>
                <c:pt idx="30">
                  <c:v>MHMR AUTHORITY OF HARRIS COU</c:v>
                </c:pt>
                <c:pt idx="31">
                  <c:v>HILL COUNTRY COMMUNITY MHDD CENTER</c:v>
                </c:pt>
                <c:pt idx="32">
                  <c:v>PECAN VALLEY CENTERS</c:v>
                </c:pt>
                <c:pt idx="33">
                  <c:v>TRI-COUNTY MHMR SERVICES</c:v>
                </c:pt>
                <c:pt idx="34">
                  <c:v>THE GULF COAST CENTER</c:v>
                </c:pt>
                <c:pt idx="35">
                  <c:v>BLUEBONNET TRAILS COMMUNITY SERVICES</c:v>
                </c:pt>
                <c:pt idx="36">
                  <c:v>TEXANA COMMUNITY MHMR CENTER</c:v>
                </c:pt>
                <c:pt idx="37">
                  <c:v>BORDER REGION BEHAVIORAL HEALTH CENTER</c:v>
                </c:pt>
                <c:pt idx="38">
                  <c:v>LIFE PATH</c:v>
                </c:pt>
              </c:strCache>
            </c:strRef>
          </c:cat>
          <c:val>
            <c:numRef>
              <c:f>M.Hospitalization!$B$2:$B$40</c:f>
              <c:numCache>
                <c:formatCode>#,##0.00%</c:formatCode>
                <c:ptCount val="39"/>
                <c:pt idx="3">
                  <c:v>1.8512282380069699E-2</c:v>
                </c:pt>
                <c:pt idx="4">
                  <c:v>1.8108138020279101E-2</c:v>
                </c:pt>
                <c:pt idx="5">
                  <c:v>1.50319572689932E-2</c:v>
                </c:pt>
                <c:pt idx="6">
                  <c:v>1.3583123648141401E-2</c:v>
                </c:pt>
                <c:pt idx="7">
                  <c:v>1.35794971566521E-2</c:v>
                </c:pt>
                <c:pt idx="8">
                  <c:v>1.2994683939885799E-2</c:v>
                </c:pt>
                <c:pt idx="9">
                  <c:v>1.28593821012892E-2</c:v>
                </c:pt>
                <c:pt idx="10">
                  <c:v>1.24380126769235E-2</c:v>
                </c:pt>
                <c:pt idx="11">
                  <c:v>1.16354590252358E-2</c:v>
                </c:pt>
                <c:pt idx="12">
                  <c:v>1.14452932983504E-2</c:v>
                </c:pt>
                <c:pt idx="13">
                  <c:v>1.11904656552028E-2</c:v>
                </c:pt>
                <c:pt idx="14">
                  <c:v>1.0341266654481301E-2</c:v>
                </c:pt>
                <c:pt idx="15">
                  <c:v>1.0134637374338199E-2</c:v>
                </c:pt>
                <c:pt idx="16">
                  <c:v>8.8245461183661198E-3</c:v>
                </c:pt>
                <c:pt idx="17">
                  <c:v>8.4565143241384904E-3</c:v>
                </c:pt>
                <c:pt idx="18">
                  <c:v>8.2358723790616206E-3</c:v>
                </c:pt>
                <c:pt idx="19">
                  <c:v>7.9319138783983303E-3</c:v>
                </c:pt>
                <c:pt idx="20">
                  <c:v>7.5269416074082501E-3</c:v>
                </c:pt>
                <c:pt idx="21">
                  <c:v>6.9141597646548503E-3</c:v>
                </c:pt>
                <c:pt idx="22">
                  <c:v>6.6976637693924703E-3</c:v>
                </c:pt>
                <c:pt idx="23">
                  <c:v>6.6577648284282098E-3</c:v>
                </c:pt>
                <c:pt idx="24">
                  <c:v>5.7018929617568496E-3</c:v>
                </c:pt>
                <c:pt idx="25">
                  <c:v>5.51306055001443E-3</c:v>
                </c:pt>
                <c:pt idx="26">
                  <c:v>5.4250886137000498E-3</c:v>
                </c:pt>
                <c:pt idx="27">
                  <c:v>4.90276734542207E-3</c:v>
                </c:pt>
                <c:pt idx="28">
                  <c:v>4.6772983814139003E-3</c:v>
                </c:pt>
                <c:pt idx="29">
                  <c:v>4.5046214893893098E-3</c:v>
                </c:pt>
                <c:pt idx="30">
                  <c:v>4.4111739873093202E-3</c:v>
                </c:pt>
                <c:pt idx="31">
                  <c:v>4.3956917103927301E-3</c:v>
                </c:pt>
                <c:pt idx="32">
                  <c:v>4.3647183813282303E-3</c:v>
                </c:pt>
                <c:pt idx="33">
                  <c:v>3.9493861954455201E-3</c:v>
                </c:pt>
                <c:pt idx="34">
                  <c:v>3.4169620055917401E-3</c:v>
                </c:pt>
                <c:pt idx="35">
                  <c:v>2.9428937418433001E-3</c:v>
                </c:pt>
                <c:pt idx="36">
                  <c:v>2.5013614407059801E-3</c:v>
                </c:pt>
                <c:pt idx="37">
                  <c:v>2.15898947279015E-3</c:v>
                </c:pt>
                <c:pt idx="38">
                  <c:v>1.5027215429887001E-3</c:v>
                </c:pt>
              </c:numCache>
            </c:numRef>
          </c:val>
          <c:extLst>
            <c:ext xmlns:c16="http://schemas.microsoft.com/office/drawing/2014/chart" uri="{C3380CC4-5D6E-409C-BE32-E72D297353CC}">
              <c16:uniqueId val="{00000000-F5BE-4FA8-AA54-12A83C21FB1B}"/>
            </c:ext>
          </c:extLst>
        </c:ser>
        <c:ser>
          <c:idx val="1"/>
          <c:order val="1"/>
          <c:spPr>
            <a:solidFill>
              <a:schemeClr val="accent2">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M.Hospitalization!$A$2:$A$40</c:f>
              <c:strCache>
                <c:ptCount val="39"/>
                <c:pt idx="0">
                  <c:v>HELEN FARABEE CENTERS</c:v>
                </c:pt>
                <c:pt idx="1">
                  <c:v>HEART OF TEXAS REGION MHMR CENTER</c:v>
                </c:pt>
                <c:pt idx="2">
                  <c:v>CENTRAL PLAINS CENTER</c:v>
                </c:pt>
                <c:pt idx="3">
                  <c:v>BETTY HARDWICK CENTER</c:v>
                </c:pt>
                <c:pt idx="4">
                  <c:v>WEST TEXAS CENTERS</c:v>
                </c:pt>
                <c:pt idx="5">
                  <c:v>ACCESS</c:v>
                </c:pt>
                <c:pt idx="6">
                  <c:v>STARCARE SPECIALTY HEALTH SYSTEM</c:v>
                </c:pt>
                <c:pt idx="7">
                  <c:v>SPINDLETOP CENTER</c:v>
                </c:pt>
                <c:pt idx="8">
                  <c:v>MHMR SERVICES FOR THE CONCHO VALLEY</c:v>
                </c:pt>
                <c:pt idx="9">
                  <c:v>ANDREWS CENTER</c:v>
                </c:pt>
                <c:pt idx="10">
                  <c:v>CENTER FOR LIFE RESOURCES</c:v>
                </c:pt>
                <c:pt idx="11">
                  <c:v>LAKES REGIONAL MHMR CENTER</c:v>
                </c:pt>
                <c:pt idx="12">
                  <c:v>COMMUNITY HEALTHCORE</c:v>
                </c:pt>
                <c:pt idx="13">
                  <c:v>GULF BEND MHMR CENTER</c:v>
                </c:pt>
                <c:pt idx="14">
                  <c:v>COASTAL PLAINS COMMUNITY CENTER</c:v>
                </c:pt>
                <c:pt idx="15">
                  <c:v>PERMIAN BASIN COMMUNITY CENTERS FOR</c:v>
                </c:pt>
                <c:pt idx="16">
                  <c:v>BURKE CENTER</c:v>
                </c:pt>
                <c:pt idx="17">
                  <c:v>AUSTIN-TRAVIS CO INTEGRAL CARE</c:v>
                </c:pt>
                <c:pt idx="18">
                  <c:v>MHMR AUTH.OF BRAZOS VALLEY</c:v>
                </c:pt>
                <c:pt idx="19">
                  <c:v>NTBHA</c:v>
                </c:pt>
                <c:pt idx="20">
                  <c:v>TEXAS PANHANDLE CENTERS</c:v>
                </c:pt>
                <c:pt idx="21">
                  <c:v>THE CENTER FOR HEALTH CARE SERVICES</c:v>
                </c:pt>
                <c:pt idx="22">
                  <c:v>CAMINO REAL COMMUNITY SERVICES</c:v>
                </c:pt>
                <c:pt idx="23">
                  <c:v>EMERGENCE HEALTH NETWORK</c:v>
                </c:pt>
                <c:pt idx="24">
                  <c:v>MHMR OF TARRANT COUNTY</c:v>
                </c:pt>
                <c:pt idx="25">
                  <c:v>CENTRAL COUNTIES SERVICES</c:v>
                </c:pt>
                <c:pt idx="26">
                  <c:v>DENTON COUNTY MHMR CENTER</c:v>
                </c:pt>
                <c:pt idx="27">
                  <c:v>BEHAVIORAL HEALTH CENTER OF NUECES COUNTY</c:v>
                </c:pt>
                <c:pt idx="28">
                  <c:v>TEXOMA COMMUNITY CENTER</c:v>
                </c:pt>
                <c:pt idx="29">
                  <c:v>TROPICAL TEXAS BEHAVIORAL HEALTH</c:v>
                </c:pt>
                <c:pt idx="30">
                  <c:v>MHMR AUTHORITY OF HARRIS COU</c:v>
                </c:pt>
                <c:pt idx="31">
                  <c:v>HILL COUNTRY COMMUNITY MHDD CENTER</c:v>
                </c:pt>
                <c:pt idx="32">
                  <c:v>PECAN VALLEY CENTERS</c:v>
                </c:pt>
                <c:pt idx="33">
                  <c:v>TRI-COUNTY MHMR SERVICES</c:v>
                </c:pt>
                <c:pt idx="34">
                  <c:v>THE GULF COAST CENTER</c:v>
                </c:pt>
                <c:pt idx="35">
                  <c:v>BLUEBONNET TRAILS COMMUNITY SERVICES</c:v>
                </c:pt>
                <c:pt idx="36">
                  <c:v>TEXANA COMMUNITY MHMR CENTER</c:v>
                </c:pt>
                <c:pt idx="37">
                  <c:v>BORDER REGION BEHAVIORAL HEALTH CENTER</c:v>
                </c:pt>
                <c:pt idx="38">
                  <c:v>LIFE PATH</c:v>
                </c:pt>
              </c:strCache>
            </c:strRef>
          </c:cat>
          <c:val>
            <c:numRef>
              <c:f>M.Hospitalization!$C$2:$C$40</c:f>
              <c:numCache>
                <c:formatCode>#,##0.00%</c:formatCode>
                <c:ptCount val="39"/>
                <c:pt idx="0">
                  <c:v>2.30300289314108E-2</c:v>
                </c:pt>
                <c:pt idx="1">
                  <c:v>2.2021692616830599E-2</c:v>
                </c:pt>
                <c:pt idx="2">
                  <c:v>1.9777586510298199E-2</c:v>
                </c:pt>
              </c:numCache>
            </c:numRef>
          </c:val>
          <c:extLst>
            <c:ext xmlns:c16="http://schemas.microsoft.com/office/drawing/2014/chart" uri="{C3380CC4-5D6E-409C-BE32-E72D297353CC}">
              <c16:uniqueId val="{00000001-F5BE-4FA8-AA54-12A83C21FB1B}"/>
            </c:ext>
          </c:extLst>
        </c:ser>
        <c:dLbls>
          <c:showLegendKey val="0"/>
          <c:showVal val="1"/>
          <c:showCatName val="0"/>
          <c:showSerName val="0"/>
          <c:showPercent val="0"/>
          <c:showBubbleSize val="0"/>
        </c:dLbls>
        <c:gapWidth val="0"/>
        <c:overlap val="11"/>
        <c:axId val="428669504"/>
        <c:axId val="428669896"/>
      </c:barChart>
      <c:catAx>
        <c:axId val="42866950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28669896"/>
        <c:crosses val="autoZero"/>
        <c:auto val="0"/>
        <c:lblAlgn val="ctr"/>
        <c:lblOffset val="100"/>
        <c:noMultiLvlLbl val="0"/>
      </c:catAx>
      <c:valAx>
        <c:axId val="428669896"/>
        <c:scaling>
          <c:orientation val="minMax"/>
        </c:scaling>
        <c:delete val="1"/>
        <c:axPos val="b"/>
        <c:numFmt formatCode="#,##0%" sourceLinked="0"/>
        <c:majorTickMark val="none"/>
        <c:minorTickMark val="none"/>
        <c:tickLblPos val="nextTo"/>
        <c:crossAx val="42866950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Effective Crisis Response % (&gt;=75.1%)</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'N.Effective Crisis Response'!$A$2:$A$40</c:f>
              <c:strCache>
                <c:ptCount val="39"/>
                <c:pt idx="0">
                  <c:v>THE GULF COAST CENTER</c:v>
                </c:pt>
                <c:pt idx="1">
                  <c:v>DENTON COUNTY MHMR CENTER</c:v>
                </c:pt>
                <c:pt idx="2">
                  <c:v>COASTAL PLAINS COMMUNITY CENTER</c:v>
                </c:pt>
                <c:pt idx="3">
                  <c:v>ACCESS</c:v>
                </c:pt>
                <c:pt idx="4">
                  <c:v>ANDREWS CENTER</c:v>
                </c:pt>
                <c:pt idx="5">
                  <c:v>TEXANA COMMUNITY MHMR CENTER</c:v>
                </c:pt>
                <c:pt idx="6">
                  <c:v>EMERGENCE HEALTH NETWORK</c:v>
                </c:pt>
                <c:pt idx="7">
                  <c:v>TEXOMA COMMUNITY CENTER</c:v>
                </c:pt>
                <c:pt idx="8">
                  <c:v>WEST TEXAS CENTERS</c:v>
                </c:pt>
                <c:pt idx="9">
                  <c:v>STARCARE SPECIALTY HEALTH SYSTEM</c:v>
                </c:pt>
                <c:pt idx="10">
                  <c:v>MHMR AUTHORITY OF HARRIS COU</c:v>
                </c:pt>
                <c:pt idx="11">
                  <c:v>CENTRAL COUNTIES SERVICES</c:v>
                </c:pt>
                <c:pt idx="12">
                  <c:v>MHMR AUTH.OF BRAZOS VALLEY</c:v>
                </c:pt>
                <c:pt idx="13">
                  <c:v>SPINDLETOP CENTER</c:v>
                </c:pt>
                <c:pt idx="14">
                  <c:v>TROPICAL TEXAS BEHAVIORAL HEALTH</c:v>
                </c:pt>
                <c:pt idx="15">
                  <c:v>HELEN FARABEE CENTERS</c:v>
                </c:pt>
                <c:pt idx="16">
                  <c:v>BETTY HARDWICK CENTER</c:v>
                </c:pt>
                <c:pt idx="17">
                  <c:v>LIFE PATH</c:v>
                </c:pt>
                <c:pt idx="18">
                  <c:v>PERMIAN BASIN COMMUNITY CENTERS FOR</c:v>
                </c:pt>
                <c:pt idx="19">
                  <c:v>THE CENTER FOR HEALTH CARE SERVICES</c:v>
                </c:pt>
                <c:pt idx="20">
                  <c:v>NTBHA</c:v>
                </c:pt>
                <c:pt idx="21">
                  <c:v>LAKES REGIONAL MHMR CENTER</c:v>
                </c:pt>
                <c:pt idx="22">
                  <c:v>TRI-COUNTY MHMR SERVICES</c:v>
                </c:pt>
                <c:pt idx="23">
                  <c:v>HEART OF TEXAS REGION MHMR CENTER</c:v>
                </c:pt>
                <c:pt idx="24">
                  <c:v>CAMINO REAL COMMUNITY SERVICES</c:v>
                </c:pt>
                <c:pt idx="25">
                  <c:v>PECAN VALLEY CENTERS</c:v>
                </c:pt>
                <c:pt idx="26">
                  <c:v>GULF BEND MHMR CENTER</c:v>
                </c:pt>
                <c:pt idx="27">
                  <c:v>BLUEBONNET TRAILS COMMUNITY SERVICES</c:v>
                </c:pt>
                <c:pt idx="28">
                  <c:v>BURKE CENTER</c:v>
                </c:pt>
                <c:pt idx="29">
                  <c:v>HILL COUNTRY COMMUNITY MHDD CENTER</c:v>
                </c:pt>
                <c:pt idx="30">
                  <c:v>COMMUNITY HEALTHCORE</c:v>
                </c:pt>
                <c:pt idx="31">
                  <c:v>CENTER FOR LIFE RESOURCES</c:v>
                </c:pt>
                <c:pt idx="32">
                  <c:v>TEXAS PANHANDLE CENTERS</c:v>
                </c:pt>
                <c:pt idx="33">
                  <c:v>MHMR SERVICES FOR THE CONCHO VALLEY</c:v>
                </c:pt>
                <c:pt idx="34">
                  <c:v>CENTRAL PLAINS CENTER</c:v>
                </c:pt>
                <c:pt idx="35">
                  <c:v>AUSTIN-TRAVIS CO INTEGRAL CARE</c:v>
                </c:pt>
                <c:pt idx="36">
                  <c:v>BORDER REGION BEHAVIORAL HEALTH CENTER</c:v>
                </c:pt>
                <c:pt idx="37">
                  <c:v>BEHAVIORAL HEALTH CENTER OF NUECES COUNTY</c:v>
                </c:pt>
                <c:pt idx="38">
                  <c:v>MHMR OF TARRANT COUNTY</c:v>
                </c:pt>
              </c:strCache>
            </c:strRef>
          </c:cat>
          <c:val>
            <c:numRef>
              <c:f>'N.Effective Crisis Response'!$B$2:$B$40</c:f>
              <c:numCache>
                <c:formatCode>#,##0.00%</c:formatCode>
                <c:ptCount val="39"/>
                <c:pt idx="0">
                  <c:v>0.63697104677060101</c:v>
                </c:pt>
                <c:pt idx="1">
                  <c:v>0.64457070707070696</c:v>
                </c:pt>
                <c:pt idx="2">
                  <c:v>0.67413793103448305</c:v>
                </c:pt>
                <c:pt idx="3">
                  <c:v>0.70882352941176496</c:v>
                </c:pt>
                <c:pt idx="4">
                  <c:v>0.71052631578947401</c:v>
                </c:pt>
              </c:numCache>
            </c:numRef>
          </c:val>
          <c:extLst>
            <c:ext xmlns:c16="http://schemas.microsoft.com/office/drawing/2014/chart" uri="{C3380CC4-5D6E-409C-BE32-E72D297353CC}">
              <c16:uniqueId val="{00000000-8C40-40B3-8FFF-D4970D405606}"/>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'N.Effective Crisis Response'!$A$2:$A$40</c:f>
              <c:strCache>
                <c:ptCount val="39"/>
                <c:pt idx="0">
                  <c:v>THE GULF COAST CENTER</c:v>
                </c:pt>
                <c:pt idx="1">
                  <c:v>DENTON COUNTY MHMR CENTER</c:v>
                </c:pt>
                <c:pt idx="2">
                  <c:v>COASTAL PLAINS COMMUNITY CENTER</c:v>
                </c:pt>
                <c:pt idx="3">
                  <c:v>ACCESS</c:v>
                </c:pt>
                <c:pt idx="4">
                  <c:v>ANDREWS CENTER</c:v>
                </c:pt>
                <c:pt idx="5">
                  <c:v>TEXANA COMMUNITY MHMR CENTER</c:v>
                </c:pt>
                <c:pt idx="6">
                  <c:v>EMERGENCE HEALTH NETWORK</c:v>
                </c:pt>
                <c:pt idx="7">
                  <c:v>TEXOMA COMMUNITY CENTER</c:v>
                </c:pt>
                <c:pt idx="8">
                  <c:v>WEST TEXAS CENTERS</c:v>
                </c:pt>
                <c:pt idx="9">
                  <c:v>STARCARE SPECIALTY HEALTH SYSTEM</c:v>
                </c:pt>
                <c:pt idx="10">
                  <c:v>MHMR AUTHORITY OF HARRIS COU</c:v>
                </c:pt>
                <c:pt idx="11">
                  <c:v>CENTRAL COUNTIES SERVICES</c:v>
                </c:pt>
                <c:pt idx="12">
                  <c:v>MHMR AUTH.OF BRAZOS VALLEY</c:v>
                </c:pt>
                <c:pt idx="13">
                  <c:v>SPINDLETOP CENTER</c:v>
                </c:pt>
                <c:pt idx="14">
                  <c:v>TROPICAL TEXAS BEHAVIORAL HEALTH</c:v>
                </c:pt>
                <c:pt idx="15">
                  <c:v>HELEN FARABEE CENTERS</c:v>
                </c:pt>
                <c:pt idx="16">
                  <c:v>BETTY HARDWICK CENTER</c:v>
                </c:pt>
                <c:pt idx="17">
                  <c:v>LIFE PATH</c:v>
                </c:pt>
                <c:pt idx="18">
                  <c:v>PERMIAN BASIN COMMUNITY CENTERS FOR</c:v>
                </c:pt>
                <c:pt idx="19">
                  <c:v>THE CENTER FOR HEALTH CARE SERVICES</c:v>
                </c:pt>
                <c:pt idx="20">
                  <c:v>NTBHA</c:v>
                </c:pt>
                <c:pt idx="21">
                  <c:v>LAKES REGIONAL MHMR CENTER</c:v>
                </c:pt>
                <c:pt idx="22">
                  <c:v>TRI-COUNTY MHMR SERVICES</c:v>
                </c:pt>
                <c:pt idx="23">
                  <c:v>HEART OF TEXAS REGION MHMR CENTER</c:v>
                </c:pt>
                <c:pt idx="24">
                  <c:v>CAMINO REAL COMMUNITY SERVICES</c:v>
                </c:pt>
                <c:pt idx="25">
                  <c:v>PECAN VALLEY CENTERS</c:v>
                </c:pt>
                <c:pt idx="26">
                  <c:v>GULF BEND MHMR CENTER</c:v>
                </c:pt>
                <c:pt idx="27">
                  <c:v>BLUEBONNET TRAILS COMMUNITY SERVICES</c:v>
                </c:pt>
                <c:pt idx="28">
                  <c:v>BURKE CENTER</c:v>
                </c:pt>
                <c:pt idx="29">
                  <c:v>HILL COUNTRY COMMUNITY MHDD CENTER</c:v>
                </c:pt>
                <c:pt idx="30">
                  <c:v>COMMUNITY HEALTHCORE</c:v>
                </c:pt>
                <c:pt idx="31">
                  <c:v>CENTER FOR LIFE RESOURCES</c:v>
                </c:pt>
                <c:pt idx="32">
                  <c:v>TEXAS PANHANDLE CENTERS</c:v>
                </c:pt>
                <c:pt idx="33">
                  <c:v>MHMR SERVICES FOR THE CONCHO VALLEY</c:v>
                </c:pt>
                <c:pt idx="34">
                  <c:v>CENTRAL PLAINS CENTER</c:v>
                </c:pt>
                <c:pt idx="35">
                  <c:v>AUSTIN-TRAVIS CO INTEGRAL CARE</c:v>
                </c:pt>
                <c:pt idx="36">
                  <c:v>BORDER REGION BEHAVIORAL HEALTH CENTER</c:v>
                </c:pt>
                <c:pt idx="37">
                  <c:v>BEHAVIORAL HEALTH CENTER OF NUECES COUNTY</c:v>
                </c:pt>
                <c:pt idx="38">
                  <c:v>MHMR OF TARRANT COUNTY</c:v>
                </c:pt>
              </c:strCache>
            </c:strRef>
          </c:cat>
          <c:val>
            <c:numRef>
              <c:f>'N.Effective Crisis Response'!$C$2:$C$40</c:f>
              <c:numCache>
                <c:formatCode>#,##0.00%</c:formatCode>
                <c:ptCount val="39"/>
                <c:pt idx="5">
                  <c:v>0.78186775732788005</c:v>
                </c:pt>
                <c:pt idx="6">
                  <c:v>0.78789062499999996</c:v>
                </c:pt>
                <c:pt idx="7">
                  <c:v>0.78980891719745205</c:v>
                </c:pt>
                <c:pt idx="8">
                  <c:v>0.80716029292107405</c:v>
                </c:pt>
                <c:pt idx="9">
                  <c:v>0.80829756795422003</c:v>
                </c:pt>
                <c:pt idx="10">
                  <c:v>0.80841175787149999</c:v>
                </c:pt>
                <c:pt idx="11">
                  <c:v>0.80879541108986597</c:v>
                </c:pt>
                <c:pt idx="12">
                  <c:v>0.824587706146927</c:v>
                </c:pt>
                <c:pt idx="13">
                  <c:v>0.82844036697247703</c:v>
                </c:pt>
                <c:pt idx="14">
                  <c:v>0.82984684348150894</c:v>
                </c:pt>
                <c:pt idx="15">
                  <c:v>0.83101045296167297</c:v>
                </c:pt>
                <c:pt idx="16">
                  <c:v>0.839090909090909</c:v>
                </c:pt>
                <c:pt idx="17">
                  <c:v>0.84202898550724603</c:v>
                </c:pt>
                <c:pt idx="18">
                  <c:v>0.84746760895170803</c:v>
                </c:pt>
                <c:pt idx="19">
                  <c:v>0.84994725738396604</c:v>
                </c:pt>
                <c:pt idx="20">
                  <c:v>0.85057678442682105</c:v>
                </c:pt>
                <c:pt idx="21">
                  <c:v>0.85185185185185197</c:v>
                </c:pt>
                <c:pt idx="22">
                  <c:v>0.85825951016154201</c:v>
                </c:pt>
                <c:pt idx="23">
                  <c:v>0.86464315012305204</c:v>
                </c:pt>
                <c:pt idx="24">
                  <c:v>0.87092882991556098</c:v>
                </c:pt>
                <c:pt idx="25">
                  <c:v>0.87168610816543002</c:v>
                </c:pt>
                <c:pt idx="26">
                  <c:v>0.87312687312687298</c:v>
                </c:pt>
                <c:pt idx="27">
                  <c:v>0.87758186397984905</c:v>
                </c:pt>
                <c:pt idx="28">
                  <c:v>0.89621993127147803</c:v>
                </c:pt>
                <c:pt idx="29">
                  <c:v>0.89878318584070804</c:v>
                </c:pt>
                <c:pt idx="30">
                  <c:v>0.90531682447195905</c:v>
                </c:pt>
                <c:pt idx="31">
                  <c:v>0.91539365452408905</c:v>
                </c:pt>
                <c:pt idx="32">
                  <c:v>0.93344155844155796</c:v>
                </c:pt>
                <c:pt idx="33">
                  <c:v>0.94605263157894703</c:v>
                </c:pt>
                <c:pt idx="34">
                  <c:v>0.97495826377295502</c:v>
                </c:pt>
                <c:pt idx="35">
                  <c:v>0.97665229885057503</c:v>
                </c:pt>
                <c:pt idx="36">
                  <c:v>0.98926507018992604</c:v>
                </c:pt>
                <c:pt idx="37">
                  <c:v>0.99545454545454504</c:v>
                </c:pt>
                <c:pt idx="38">
                  <c:v>0.99723429474516001</c:v>
                </c:pt>
              </c:numCache>
            </c:numRef>
          </c:val>
          <c:extLst>
            <c:ext xmlns:c16="http://schemas.microsoft.com/office/drawing/2014/chart" uri="{C3380CC4-5D6E-409C-BE32-E72D297353CC}">
              <c16:uniqueId val="{00000001-8C40-40B3-8FFF-D4970D405606}"/>
            </c:ext>
          </c:extLst>
        </c:ser>
        <c:dLbls>
          <c:showLegendKey val="0"/>
          <c:showVal val="1"/>
          <c:showCatName val="0"/>
          <c:showSerName val="0"/>
          <c:showPercent val="0"/>
          <c:showBubbleSize val="0"/>
        </c:dLbls>
        <c:gapWidth val="0"/>
        <c:overlap val="13"/>
        <c:axId val="428944088"/>
        <c:axId val="428944480"/>
      </c:barChart>
      <c:catAx>
        <c:axId val="428944088"/>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28944480"/>
        <c:crosses val="autoZero"/>
        <c:auto val="0"/>
        <c:lblAlgn val="ctr"/>
        <c:lblOffset val="100"/>
        <c:noMultiLvlLbl val="0"/>
      </c:catAx>
      <c:valAx>
        <c:axId val="428944480"/>
        <c:scaling>
          <c:orientation val="minMax"/>
        </c:scaling>
        <c:delete val="1"/>
        <c:axPos val="b"/>
        <c:numFmt formatCode="#,##0%" sourceLinked="0"/>
        <c:majorTickMark val="out"/>
        <c:minorTickMark val="none"/>
        <c:tickLblPos val="nextTo"/>
        <c:crossAx val="428944088"/>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Frequent</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Admission % (&lt;=0.3%)</a:t>
            </a:r>
          </a:p>
        </c:rich>
      </c:tx>
      <c:overlay val="0"/>
      <c:spPr>
        <a:noFill/>
        <a:ln w="25400">
          <a:noFill/>
        </a:ln>
      </c:spPr>
    </c:title>
    <c:autoTitleDeleted val="0"/>
    <c:plotArea>
      <c:layout>
        <c:manualLayout>
          <c:layoutTarget val="inner"/>
          <c:xMode val="edge"/>
          <c:yMode val="edge"/>
          <c:x val="0.29622063199546866"/>
          <c:y val="7.9383242232335643E-2"/>
          <c:w val="0.69027041832536895"/>
          <c:h val="0.91335372069317022"/>
        </c:manualLayout>
      </c:layout>
      <c:barChart>
        <c:barDir val="bar"/>
        <c:grouping val="clustered"/>
        <c:varyColors val="0"/>
        <c:ser>
          <c:idx val="0"/>
          <c:order val="0"/>
          <c:tx>
            <c:strRef>
              <c:f>'O.Frequent Admissions'!$B$1</c:f>
              <c:strCache>
                <c:ptCount val="1"/>
                <c:pt idx="0">
                  <c:v>Frequent Admission % (&lt;=0.3%)</c:v>
                </c:pt>
              </c:strCache>
            </c:strRef>
          </c:tx>
          <c:spPr>
            <a:solidFill>
              <a:schemeClr val="accent2">
                <a:lumMod val="60000"/>
                <a:lumOff val="40000"/>
              </a:schemeClr>
            </a:solidFill>
          </c:spPr>
          <c:invertIfNegative val="0"/>
          <c:dLbls>
            <c:spPr>
              <a:noFill/>
              <a:ln>
                <a:noFill/>
              </a:ln>
              <a:effectLst/>
            </c:spPr>
            <c:txPr>
              <a:bodyPr wrap="square" lIns="38100" tIns="19050" rIns="38100" bIns="19050" anchor="ctr">
                <a:spAutoFit/>
              </a:bodyPr>
              <a:lstStyle/>
              <a:p>
                <a:pPr>
                  <a:defRPr sz="8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'O.Frequent Admissions'!$A$2:$A$40</c:f>
              <c:strCache>
                <c:ptCount val="39"/>
                <c:pt idx="0">
                  <c:v>DENTON COUNTY MHMR CENTER</c:v>
                </c:pt>
                <c:pt idx="1">
                  <c:v>TEXANA COMMUNITY MHMR CENTER</c:v>
                </c:pt>
                <c:pt idx="2">
                  <c:v>BETTY HARDWICK CENTER</c:v>
                </c:pt>
                <c:pt idx="3">
                  <c:v>NTBHA</c:v>
                </c:pt>
                <c:pt idx="4">
                  <c:v>MHMR AUTHORITY OF HARRIS COU</c:v>
                </c:pt>
                <c:pt idx="5">
                  <c:v>MHMR AUTH.OF BRAZOS VALLEY</c:v>
                </c:pt>
                <c:pt idx="6">
                  <c:v>SPINDLETOP CENTER</c:v>
                </c:pt>
                <c:pt idx="7">
                  <c:v>WEST TEXAS CENTERS</c:v>
                </c:pt>
                <c:pt idx="8">
                  <c:v>GULF BEND MHMR CENTER</c:v>
                </c:pt>
                <c:pt idx="9">
                  <c:v>CENTER FOR LIFE RESOURCES</c:v>
                </c:pt>
                <c:pt idx="10">
                  <c:v>TEXOMA COMMUNITY CENTER</c:v>
                </c:pt>
                <c:pt idx="11">
                  <c:v>EMERGENCE HEALTH NETWORK</c:v>
                </c:pt>
                <c:pt idx="12">
                  <c:v>THE CENTER FOR HEALTH CARE SERVICES</c:v>
                </c:pt>
                <c:pt idx="13">
                  <c:v>ANDREWS CENTER</c:v>
                </c:pt>
                <c:pt idx="14">
                  <c:v>THE GULF COAST CENTER</c:v>
                </c:pt>
                <c:pt idx="15">
                  <c:v>LIFE PATH</c:v>
                </c:pt>
                <c:pt idx="16">
                  <c:v>PERMIAN BASIN COMMUNITY CENTERS FOR</c:v>
                </c:pt>
                <c:pt idx="17">
                  <c:v>STARCARE SPECIALTY HEALTH SYSTEM</c:v>
                </c:pt>
                <c:pt idx="18">
                  <c:v>TRI-COUNTY MHMR SERVICES</c:v>
                </c:pt>
                <c:pt idx="19">
                  <c:v>ACCESS</c:v>
                </c:pt>
                <c:pt idx="20">
                  <c:v>PECAN VALLEY CENTERS</c:v>
                </c:pt>
                <c:pt idx="21">
                  <c:v>BURKE CENTER</c:v>
                </c:pt>
                <c:pt idx="22">
                  <c:v>CAMINO REAL COMMUNITY SERVICES</c:v>
                </c:pt>
                <c:pt idx="23">
                  <c:v>BLUEBONNET TRAILS COMMUNITY SERVICES</c:v>
                </c:pt>
                <c:pt idx="24">
                  <c:v>MHMR OF TARRANT COUNTY</c:v>
                </c:pt>
                <c:pt idx="25">
                  <c:v>TROPICAL TEXAS BEHAVIORAL HEALTH</c:v>
                </c:pt>
                <c:pt idx="26">
                  <c:v>HEART OF TEXAS REGION MHMR CENTER</c:v>
                </c:pt>
                <c:pt idx="27">
                  <c:v>HILL COUNTRY COMMUNITY MHDD CENTER</c:v>
                </c:pt>
                <c:pt idx="28">
                  <c:v>LAKES REGIONAL MHMR CENTER</c:v>
                </c:pt>
                <c:pt idx="29">
                  <c:v>TEXAS PANHANDLE CENTERS</c:v>
                </c:pt>
                <c:pt idx="30">
                  <c:v>MHMR SERVICES FOR THE CONCHO VALLEY</c:v>
                </c:pt>
                <c:pt idx="31">
                  <c:v>HELEN FARABEE CENTERS</c:v>
                </c:pt>
                <c:pt idx="32">
                  <c:v>COASTAL PLAINS COMMUNITY CENTER</c:v>
                </c:pt>
                <c:pt idx="33">
                  <c:v>COMMUNITY HEALTHCORE</c:v>
                </c:pt>
                <c:pt idx="34">
                  <c:v>AUSTIN-TRAVIS CO INTEGRAL CARE</c:v>
                </c:pt>
                <c:pt idx="35">
                  <c:v>CENTRAL COUNTIES SERVICES</c:v>
                </c:pt>
                <c:pt idx="36">
                  <c:v>CENTRAL PLAINS CENTER</c:v>
                </c:pt>
                <c:pt idx="37">
                  <c:v>BEHAVIORAL HEALTH CENTER OF NUECES COUNTY</c:v>
                </c:pt>
                <c:pt idx="38">
                  <c:v>BORDER REGION BEHAVIORAL HEALTH CENTER</c:v>
                </c:pt>
              </c:strCache>
            </c:strRef>
          </c:cat>
          <c:val>
            <c:numRef>
              <c:f>'O.Frequent Admissions'!$B$2:$B$40</c:f>
              <c:numCache>
                <c:formatCode>#,##0.0%</c:formatCode>
                <c:ptCount val="39"/>
                <c:pt idx="0">
                  <c:v>6.5674764616994096E-3</c:v>
                </c:pt>
                <c:pt idx="1">
                  <c:v>5.25803310613437E-3</c:v>
                </c:pt>
                <c:pt idx="2">
                  <c:v>4.4566335275968497E-3</c:v>
                </c:pt>
                <c:pt idx="3">
                  <c:v>4.2445510512490198E-3</c:v>
                </c:pt>
              </c:numCache>
            </c:numRef>
          </c:val>
          <c:extLst>
            <c:ext xmlns:c16="http://schemas.microsoft.com/office/drawing/2014/chart" uri="{C3380CC4-5D6E-409C-BE32-E72D297353CC}">
              <c16:uniqueId val="{00000000-6445-4A84-8A09-BE186E883CCF}"/>
            </c:ext>
          </c:extLst>
        </c:ser>
        <c:ser>
          <c:idx val="1"/>
          <c:order val="1"/>
          <c:tx>
            <c:strRef>
              <c:f>'O.Frequent Admissions'!$C$1</c:f>
              <c:strCache>
                <c:ptCount val="1"/>
              </c:strCache>
            </c:strRef>
          </c:tx>
          <c:spPr>
            <a:solidFill>
              <a:schemeClr val="accent1">
                <a:lumMod val="60000"/>
                <a:lumOff val="40000"/>
              </a:schemeClr>
            </a:solidFill>
          </c:spPr>
          <c:invertIfNegative val="0"/>
          <c:dLbls>
            <c:dLbl>
              <c:idx val="35"/>
              <c:spPr>
                <a:solidFill>
                  <a:srgbClr val="FB9593"/>
                </a:solidFill>
                <a:ln>
                  <a:noFill/>
                </a:ln>
                <a:effectLst/>
              </c:spPr>
              <c:txPr>
                <a:bodyPr wrap="square" lIns="38100" tIns="19050" rIns="38100" bIns="19050" anchor="ctr">
                  <a:spAutoFit/>
                </a:bodyPr>
                <a:lstStyle/>
                <a:p>
                  <a:pPr>
                    <a:defRPr sz="800"/>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0-B633-4BFB-95C6-EC2EA452E110}"/>
                </c:ext>
              </c:extLst>
            </c:dLbl>
            <c:dLbl>
              <c:idx val="36"/>
              <c:spPr>
                <a:solidFill>
                  <a:srgbClr val="FB9593"/>
                </a:solidFill>
                <a:ln>
                  <a:noFill/>
                </a:ln>
                <a:effectLst/>
              </c:spPr>
              <c:txPr>
                <a:bodyPr wrap="square" lIns="38100" tIns="19050" rIns="38100" bIns="19050" anchor="ctr">
                  <a:spAutoFit/>
                </a:bodyPr>
                <a:lstStyle/>
                <a:p>
                  <a:pPr>
                    <a:defRPr sz="800"/>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B633-4BFB-95C6-EC2EA452E110}"/>
                </c:ext>
              </c:extLst>
            </c:dLbl>
            <c:spPr>
              <a:solidFill>
                <a:schemeClr val="bg1"/>
              </a:solidFill>
              <a:ln>
                <a:noFill/>
              </a:ln>
              <a:effectLst/>
            </c:spPr>
            <c:txPr>
              <a:bodyPr wrap="square" lIns="38100" tIns="19050" rIns="38100" bIns="19050" anchor="ctr">
                <a:spAutoFit/>
              </a:bodyPr>
              <a:lstStyle/>
              <a:p>
                <a:pPr>
                  <a:defRPr sz="8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'O.Frequent Admissions'!$A$2:$A$40</c:f>
              <c:strCache>
                <c:ptCount val="39"/>
                <c:pt idx="0">
                  <c:v>DENTON COUNTY MHMR CENTER</c:v>
                </c:pt>
                <c:pt idx="1">
                  <c:v>TEXANA COMMUNITY MHMR CENTER</c:v>
                </c:pt>
                <c:pt idx="2">
                  <c:v>BETTY HARDWICK CENTER</c:v>
                </c:pt>
                <c:pt idx="3">
                  <c:v>NTBHA</c:v>
                </c:pt>
                <c:pt idx="4">
                  <c:v>MHMR AUTHORITY OF HARRIS COU</c:v>
                </c:pt>
                <c:pt idx="5">
                  <c:v>MHMR AUTH.OF BRAZOS VALLEY</c:v>
                </c:pt>
                <c:pt idx="6">
                  <c:v>SPINDLETOP CENTER</c:v>
                </c:pt>
                <c:pt idx="7">
                  <c:v>WEST TEXAS CENTERS</c:v>
                </c:pt>
                <c:pt idx="8">
                  <c:v>GULF BEND MHMR CENTER</c:v>
                </c:pt>
                <c:pt idx="9">
                  <c:v>CENTER FOR LIFE RESOURCES</c:v>
                </c:pt>
                <c:pt idx="10">
                  <c:v>TEXOMA COMMUNITY CENTER</c:v>
                </c:pt>
                <c:pt idx="11">
                  <c:v>EMERGENCE HEALTH NETWORK</c:v>
                </c:pt>
                <c:pt idx="12">
                  <c:v>THE CENTER FOR HEALTH CARE SERVICES</c:v>
                </c:pt>
                <c:pt idx="13">
                  <c:v>ANDREWS CENTER</c:v>
                </c:pt>
                <c:pt idx="14">
                  <c:v>THE GULF COAST CENTER</c:v>
                </c:pt>
                <c:pt idx="15">
                  <c:v>LIFE PATH</c:v>
                </c:pt>
                <c:pt idx="16">
                  <c:v>PERMIAN BASIN COMMUNITY CENTERS FOR</c:v>
                </c:pt>
                <c:pt idx="17">
                  <c:v>STARCARE SPECIALTY HEALTH SYSTEM</c:v>
                </c:pt>
                <c:pt idx="18">
                  <c:v>TRI-COUNTY MHMR SERVICES</c:v>
                </c:pt>
                <c:pt idx="19">
                  <c:v>ACCESS</c:v>
                </c:pt>
                <c:pt idx="20">
                  <c:v>PECAN VALLEY CENTERS</c:v>
                </c:pt>
                <c:pt idx="21">
                  <c:v>BURKE CENTER</c:v>
                </c:pt>
                <c:pt idx="22">
                  <c:v>CAMINO REAL COMMUNITY SERVICES</c:v>
                </c:pt>
                <c:pt idx="23">
                  <c:v>BLUEBONNET TRAILS COMMUNITY SERVICES</c:v>
                </c:pt>
                <c:pt idx="24">
                  <c:v>MHMR OF TARRANT COUNTY</c:v>
                </c:pt>
                <c:pt idx="25">
                  <c:v>TROPICAL TEXAS BEHAVIORAL HEALTH</c:v>
                </c:pt>
                <c:pt idx="26">
                  <c:v>HEART OF TEXAS REGION MHMR CENTER</c:v>
                </c:pt>
                <c:pt idx="27">
                  <c:v>HILL COUNTRY COMMUNITY MHDD CENTER</c:v>
                </c:pt>
                <c:pt idx="28">
                  <c:v>LAKES REGIONAL MHMR CENTER</c:v>
                </c:pt>
                <c:pt idx="29">
                  <c:v>TEXAS PANHANDLE CENTERS</c:v>
                </c:pt>
                <c:pt idx="30">
                  <c:v>MHMR SERVICES FOR THE CONCHO VALLEY</c:v>
                </c:pt>
                <c:pt idx="31">
                  <c:v>HELEN FARABEE CENTERS</c:v>
                </c:pt>
                <c:pt idx="32">
                  <c:v>COASTAL PLAINS COMMUNITY CENTER</c:v>
                </c:pt>
                <c:pt idx="33">
                  <c:v>COMMUNITY HEALTHCORE</c:v>
                </c:pt>
                <c:pt idx="34">
                  <c:v>AUSTIN-TRAVIS CO INTEGRAL CARE</c:v>
                </c:pt>
                <c:pt idx="35">
                  <c:v>CENTRAL COUNTIES SERVICES</c:v>
                </c:pt>
                <c:pt idx="36">
                  <c:v>CENTRAL PLAINS CENTER</c:v>
                </c:pt>
                <c:pt idx="37">
                  <c:v>BEHAVIORAL HEALTH CENTER OF NUECES COUNTY</c:v>
                </c:pt>
                <c:pt idx="38">
                  <c:v>BORDER REGION BEHAVIORAL HEALTH CENTER</c:v>
                </c:pt>
              </c:strCache>
            </c:strRef>
          </c:cat>
          <c:val>
            <c:numRef>
              <c:f>'O.Frequent Admissions'!$C$2:$C$40</c:f>
              <c:numCache>
                <c:formatCode>#,##0.0%</c:formatCode>
                <c:ptCount val="39"/>
                <c:pt idx="4">
                  <c:v>3.4375154787260401E-3</c:v>
                </c:pt>
                <c:pt idx="5">
                  <c:v>3.2985578398281698E-3</c:v>
                </c:pt>
                <c:pt idx="6">
                  <c:v>2.68039482641253E-3</c:v>
                </c:pt>
                <c:pt idx="7">
                  <c:v>2.6465322643418701E-3</c:v>
                </c:pt>
                <c:pt idx="8">
                  <c:v>2.3739701159056002E-3</c:v>
                </c:pt>
                <c:pt idx="9">
                  <c:v>2.3529411764705902E-3</c:v>
                </c:pt>
                <c:pt idx="10">
                  <c:v>2.04147415923498E-3</c:v>
                </c:pt>
                <c:pt idx="11">
                  <c:v>1.74530757218531E-3</c:v>
                </c:pt>
                <c:pt idx="12">
                  <c:v>1.62274184718855E-3</c:v>
                </c:pt>
                <c:pt idx="13">
                  <c:v>1.4920765589627499E-3</c:v>
                </c:pt>
                <c:pt idx="14">
                  <c:v>1.42025280499929E-3</c:v>
                </c:pt>
                <c:pt idx="15">
                  <c:v>9.1668913453761102E-4</c:v>
                </c:pt>
                <c:pt idx="16">
                  <c:v>8.6254214694581695E-4</c:v>
                </c:pt>
                <c:pt idx="17">
                  <c:v>7.9808459696727901E-4</c:v>
                </c:pt>
                <c:pt idx="18">
                  <c:v>7.7178359188083705E-4</c:v>
                </c:pt>
                <c:pt idx="19">
                  <c:v>7.5187969924812002E-4</c:v>
                </c:pt>
                <c:pt idx="20">
                  <c:v>6.4110783433773597E-4</c:v>
                </c:pt>
                <c:pt idx="21">
                  <c:v>5.5126791620727696E-4</c:v>
                </c:pt>
                <c:pt idx="22">
                  <c:v>4.8440811383590698E-4</c:v>
                </c:pt>
                <c:pt idx="23">
                  <c:v>4.1154682814980301E-4</c:v>
                </c:pt>
                <c:pt idx="24">
                  <c:v>4.0679345062544502E-4</c:v>
                </c:pt>
                <c:pt idx="25">
                  <c:v>3.9891722467587999E-4</c:v>
                </c:pt>
                <c:pt idx="26">
                  <c:v>3.29424166556859E-4</c:v>
                </c:pt>
                <c:pt idx="27">
                  <c:v>2.7204407113952498E-4</c:v>
                </c:pt>
                <c:pt idx="28">
                  <c:v>2.01795984259913E-4</c:v>
                </c:pt>
                <c:pt idx="29">
                  <c:v>1.9276489108783701E-4</c:v>
                </c:pt>
                <c:pt idx="30">
                  <c:v>1.75592625109745E-4</c:v>
                </c:pt>
                <c:pt idx="31">
                  <c:v>1.43410296859315E-4</c:v>
                </c:pt>
                <c:pt idx="32">
                  <c:v>1.09583036545943E-4</c:v>
                </c:pt>
                <c:pt idx="33">
                  <c:v>8.8526912181303093E-5</c:v>
                </c:pt>
                <c:pt idx="34">
                  <c:v>6.9314479794829105E-5</c:v>
                </c:pt>
                <c:pt idx="35">
                  <c:v>5.9007493951731899E-5</c:v>
                </c:pt>
              </c:numCache>
            </c:numRef>
          </c:val>
          <c:extLst>
            <c:ext xmlns:c16="http://schemas.microsoft.com/office/drawing/2014/chart" uri="{C3380CC4-5D6E-409C-BE32-E72D297353CC}">
              <c16:uniqueId val="{00000003-6445-4A84-8A09-BE186E883CCF}"/>
            </c:ext>
          </c:extLst>
        </c:ser>
        <c:dLbls>
          <c:dLblPos val="outEnd"/>
          <c:showLegendKey val="0"/>
          <c:showVal val="1"/>
          <c:showCatName val="0"/>
          <c:showSerName val="0"/>
          <c:showPercent val="0"/>
          <c:showBubbleSize val="0"/>
        </c:dLbls>
        <c:gapWidth val="103"/>
        <c:overlap val="80"/>
        <c:axId val="428945264"/>
        <c:axId val="428945656"/>
      </c:barChart>
      <c:catAx>
        <c:axId val="42894526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28945656"/>
        <c:crosses val="autoZero"/>
        <c:auto val="0"/>
        <c:lblAlgn val="ctr"/>
        <c:lblOffset val="100"/>
        <c:noMultiLvlLbl val="0"/>
      </c:catAx>
      <c:valAx>
        <c:axId val="428945656"/>
        <c:scaling>
          <c:orientation val="minMax"/>
        </c:scaling>
        <c:delete val="1"/>
        <c:axPos val="b"/>
        <c:numFmt formatCode="#,##0%" sourceLinked="0"/>
        <c:majorTickMark val="out"/>
        <c:minorTickMark val="none"/>
        <c:tickLblPos val="nextTo"/>
        <c:crossAx val="42894526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Access to Crisis Response Services % (&gt;=52.2%)</a:t>
            </a:r>
          </a:p>
        </c:rich>
      </c:tx>
      <c:overlay val="0"/>
      <c:spPr>
        <a:noFill/>
        <a:ln w="25400">
          <a:noFill/>
        </a:ln>
      </c:spPr>
    </c:title>
    <c:autoTitleDeleted val="0"/>
    <c:plotArea>
      <c:layout/>
      <c:barChart>
        <c:barDir val="bar"/>
        <c:grouping val="clustered"/>
        <c:varyColors val="0"/>
        <c:ser>
          <c:idx val="0"/>
          <c:order val="0"/>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'P.Access to Crisis Res Serv'!$A$2:$A$40</c:f>
              <c:strCache>
                <c:ptCount val="39"/>
                <c:pt idx="0">
                  <c:v>MHMR OF TARRANT COUNTY</c:v>
                </c:pt>
                <c:pt idx="1">
                  <c:v>TEXAS PANHANDLE CENTERS</c:v>
                </c:pt>
                <c:pt idx="2">
                  <c:v>CENTRAL COUNTIES SERVICES</c:v>
                </c:pt>
                <c:pt idx="3">
                  <c:v>LAKES REGIONAL MHMR CENTER</c:v>
                </c:pt>
                <c:pt idx="4">
                  <c:v>DENTON COUNTY MHMR CENTER</c:v>
                </c:pt>
                <c:pt idx="5">
                  <c:v>COASTAL PLAINS COMMUNITY CENTER</c:v>
                </c:pt>
                <c:pt idx="6">
                  <c:v>HELEN FARABEE CENTERS</c:v>
                </c:pt>
                <c:pt idx="7">
                  <c:v>TROPICAL TEXAS BEHAVIORAL HEALTH</c:v>
                </c:pt>
                <c:pt idx="8">
                  <c:v>BORDER REGION BEHAVIORAL HEALTH CENTER</c:v>
                </c:pt>
                <c:pt idx="9">
                  <c:v>MHMR AUTH.OF BRAZOS VALLEY</c:v>
                </c:pt>
                <c:pt idx="10">
                  <c:v>THE GULF COAST CENTER</c:v>
                </c:pt>
                <c:pt idx="11">
                  <c:v>PECAN VALLEY CENTERS</c:v>
                </c:pt>
                <c:pt idx="12">
                  <c:v>CAMINO REAL COMMUNITY SERVICES</c:v>
                </c:pt>
                <c:pt idx="13">
                  <c:v>BEHAVIORAL HEALTH CENTER OF NUECES COUNTY</c:v>
                </c:pt>
                <c:pt idx="14">
                  <c:v>GULF BEND MHMR CENTER</c:v>
                </c:pt>
                <c:pt idx="15">
                  <c:v>LIFE PATH</c:v>
                </c:pt>
                <c:pt idx="16">
                  <c:v>TEXANA COMMUNITY MHMR CENTER</c:v>
                </c:pt>
                <c:pt idx="17">
                  <c:v>HEART OF TEXAS REGION MHMR CENTER</c:v>
                </c:pt>
                <c:pt idx="18">
                  <c:v>ACCESS</c:v>
                </c:pt>
                <c:pt idx="19">
                  <c:v>STARCARE SPECIALTY HEALTH SYSTEM</c:v>
                </c:pt>
                <c:pt idx="20">
                  <c:v>ANDREWS CENTER</c:v>
                </c:pt>
                <c:pt idx="21">
                  <c:v>BLUEBONNET TRAILS COMMUNITY SERVICES</c:v>
                </c:pt>
                <c:pt idx="22">
                  <c:v>NTBHA</c:v>
                </c:pt>
                <c:pt idx="23">
                  <c:v>HILL COUNTRY COMMUNITY MHDD CENTER</c:v>
                </c:pt>
                <c:pt idx="24">
                  <c:v>WEST TEXAS CENTERS</c:v>
                </c:pt>
                <c:pt idx="25">
                  <c:v>COMMUNITY HEALTHCORE</c:v>
                </c:pt>
                <c:pt idx="26">
                  <c:v>AUSTIN-TRAVIS CO INTEGRAL CARE</c:v>
                </c:pt>
                <c:pt idx="27">
                  <c:v>TEXOMA COMMUNITY CENTER</c:v>
                </c:pt>
                <c:pt idx="28">
                  <c:v>CENTER FOR LIFE RESOURCES</c:v>
                </c:pt>
                <c:pt idx="29">
                  <c:v>EMERGENCE HEALTH NETWORK</c:v>
                </c:pt>
                <c:pt idx="30">
                  <c:v>BURKE CENTER</c:v>
                </c:pt>
                <c:pt idx="31">
                  <c:v>THE CENTER FOR HEALTH CARE SERVICES</c:v>
                </c:pt>
                <c:pt idx="32">
                  <c:v>BETTY HARDWICK CENTER</c:v>
                </c:pt>
                <c:pt idx="33">
                  <c:v>SPINDLETOP CENTER</c:v>
                </c:pt>
                <c:pt idx="34">
                  <c:v>MHMR AUTHORITY OF HARRIS COU</c:v>
                </c:pt>
                <c:pt idx="35">
                  <c:v>PERMIAN BASIN COMMUNITY CENTERS FOR</c:v>
                </c:pt>
                <c:pt idx="36">
                  <c:v>TRI-COUNTY MHMR SERVICES</c:v>
                </c:pt>
                <c:pt idx="37">
                  <c:v>MHMR SERVICES FOR THE CONCHO VALLEY</c:v>
                </c:pt>
                <c:pt idx="38">
                  <c:v>CENTRAL PLAINS CENTER</c:v>
                </c:pt>
              </c:strCache>
            </c:strRef>
          </c:cat>
          <c:val>
            <c:numRef>
              <c:f>'P.Access to Crisis Res Serv'!$B$2:$B$40</c:f>
              <c:numCache>
                <c:formatCode>#,##0.0%</c:formatCode>
                <c:ptCount val="39"/>
                <c:pt idx="25">
                  <c:v>0.53583617747440304</c:v>
                </c:pt>
                <c:pt idx="26">
                  <c:v>0.61403508771929804</c:v>
                </c:pt>
                <c:pt idx="27">
                  <c:v>0.625</c:v>
                </c:pt>
                <c:pt idx="28">
                  <c:v>0.62524654832347104</c:v>
                </c:pt>
                <c:pt idx="29">
                  <c:v>0.63352826510721305</c:v>
                </c:pt>
                <c:pt idx="30">
                  <c:v>0.66666666666666696</c:v>
                </c:pt>
                <c:pt idx="31">
                  <c:v>0.774011299435028</c:v>
                </c:pt>
                <c:pt idx="32">
                  <c:v>0.80590062111801197</c:v>
                </c:pt>
                <c:pt idx="33">
                  <c:v>0.81173982020095203</c:v>
                </c:pt>
                <c:pt idx="34">
                  <c:v>0.81568627450980402</c:v>
                </c:pt>
                <c:pt idx="35">
                  <c:v>0.848563968668407</c:v>
                </c:pt>
                <c:pt idx="36">
                  <c:v>0.88873038516405101</c:v>
                </c:pt>
                <c:pt idx="37">
                  <c:v>0.96059113300492605</c:v>
                </c:pt>
              </c:numCache>
            </c:numRef>
          </c:val>
          <c:extLst>
            <c:ext xmlns:c16="http://schemas.microsoft.com/office/drawing/2014/chart" uri="{C3380CC4-5D6E-409C-BE32-E72D297353CC}">
              <c16:uniqueId val="{00000000-F1DB-4021-B4B1-B08674E962DD}"/>
            </c:ext>
          </c:extLst>
        </c:ser>
        <c:ser>
          <c:idx val="1"/>
          <c:order val="1"/>
          <c:spPr>
            <a:solidFill>
              <a:schemeClr val="accent2">
                <a:lumMod val="60000"/>
                <a:lumOff val="40000"/>
              </a:schemeClr>
            </a:solidFill>
          </c:spPr>
          <c:invertIfNegative val="0"/>
          <c:dLbls>
            <c:spPr>
              <a:noFill/>
              <a:ln>
                <a:noFill/>
              </a:ln>
              <a:effectLst/>
            </c:spPr>
            <c:txPr>
              <a:bodyPr/>
              <a:lstStyle/>
              <a:p>
                <a:pPr>
                  <a:defRPr sz="800"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'P.Access to Crisis Res Serv'!$A$2:$A$40</c:f>
              <c:strCache>
                <c:ptCount val="39"/>
                <c:pt idx="0">
                  <c:v>MHMR OF TARRANT COUNTY</c:v>
                </c:pt>
                <c:pt idx="1">
                  <c:v>TEXAS PANHANDLE CENTERS</c:v>
                </c:pt>
                <c:pt idx="2">
                  <c:v>CENTRAL COUNTIES SERVICES</c:v>
                </c:pt>
                <c:pt idx="3">
                  <c:v>LAKES REGIONAL MHMR CENTER</c:v>
                </c:pt>
                <c:pt idx="4">
                  <c:v>DENTON COUNTY MHMR CENTER</c:v>
                </c:pt>
                <c:pt idx="5">
                  <c:v>COASTAL PLAINS COMMUNITY CENTER</c:v>
                </c:pt>
                <c:pt idx="6">
                  <c:v>HELEN FARABEE CENTERS</c:v>
                </c:pt>
                <c:pt idx="7">
                  <c:v>TROPICAL TEXAS BEHAVIORAL HEALTH</c:v>
                </c:pt>
                <c:pt idx="8">
                  <c:v>BORDER REGION BEHAVIORAL HEALTH CENTER</c:v>
                </c:pt>
                <c:pt idx="9">
                  <c:v>MHMR AUTH.OF BRAZOS VALLEY</c:v>
                </c:pt>
                <c:pt idx="10">
                  <c:v>THE GULF COAST CENTER</c:v>
                </c:pt>
                <c:pt idx="11">
                  <c:v>PECAN VALLEY CENTERS</c:v>
                </c:pt>
                <c:pt idx="12">
                  <c:v>CAMINO REAL COMMUNITY SERVICES</c:v>
                </c:pt>
                <c:pt idx="13">
                  <c:v>BEHAVIORAL HEALTH CENTER OF NUECES COUNTY</c:v>
                </c:pt>
                <c:pt idx="14">
                  <c:v>GULF BEND MHMR CENTER</c:v>
                </c:pt>
                <c:pt idx="15">
                  <c:v>LIFE PATH</c:v>
                </c:pt>
                <c:pt idx="16">
                  <c:v>TEXANA COMMUNITY MHMR CENTER</c:v>
                </c:pt>
                <c:pt idx="17">
                  <c:v>HEART OF TEXAS REGION MHMR CENTER</c:v>
                </c:pt>
                <c:pt idx="18">
                  <c:v>ACCESS</c:v>
                </c:pt>
                <c:pt idx="19">
                  <c:v>STARCARE SPECIALTY HEALTH SYSTEM</c:v>
                </c:pt>
                <c:pt idx="20">
                  <c:v>ANDREWS CENTER</c:v>
                </c:pt>
                <c:pt idx="21">
                  <c:v>BLUEBONNET TRAILS COMMUNITY SERVICES</c:v>
                </c:pt>
                <c:pt idx="22">
                  <c:v>NTBHA</c:v>
                </c:pt>
                <c:pt idx="23">
                  <c:v>HILL COUNTRY COMMUNITY MHDD CENTER</c:v>
                </c:pt>
                <c:pt idx="24">
                  <c:v>WEST TEXAS CENTERS</c:v>
                </c:pt>
                <c:pt idx="25">
                  <c:v>COMMUNITY HEALTHCORE</c:v>
                </c:pt>
                <c:pt idx="26">
                  <c:v>AUSTIN-TRAVIS CO INTEGRAL CARE</c:v>
                </c:pt>
                <c:pt idx="27">
                  <c:v>TEXOMA COMMUNITY CENTER</c:v>
                </c:pt>
                <c:pt idx="28">
                  <c:v>CENTER FOR LIFE RESOURCES</c:v>
                </c:pt>
                <c:pt idx="29">
                  <c:v>EMERGENCE HEALTH NETWORK</c:v>
                </c:pt>
                <c:pt idx="30">
                  <c:v>BURKE CENTER</c:v>
                </c:pt>
                <c:pt idx="31">
                  <c:v>THE CENTER FOR HEALTH CARE SERVICES</c:v>
                </c:pt>
                <c:pt idx="32">
                  <c:v>BETTY HARDWICK CENTER</c:v>
                </c:pt>
                <c:pt idx="33">
                  <c:v>SPINDLETOP CENTER</c:v>
                </c:pt>
                <c:pt idx="34">
                  <c:v>MHMR AUTHORITY OF HARRIS COU</c:v>
                </c:pt>
                <c:pt idx="35">
                  <c:v>PERMIAN BASIN COMMUNITY CENTERS FOR</c:v>
                </c:pt>
                <c:pt idx="36">
                  <c:v>TRI-COUNTY MHMR SERVICES</c:v>
                </c:pt>
                <c:pt idx="37">
                  <c:v>MHMR SERVICES FOR THE CONCHO VALLEY</c:v>
                </c:pt>
                <c:pt idx="38">
                  <c:v>CENTRAL PLAINS CENTER</c:v>
                </c:pt>
              </c:strCache>
            </c:strRef>
          </c:cat>
          <c:val>
            <c:numRef>
              <c:f>'P.Access to Crisis Res Serv'!$C$2:$C$40</c:f>
              <c:numCache>
                <c:formatCode>#,##0.0%</c:formatCode>
                <c:ptCount val="39"/>
                <c:pt idx="0">
                  <c:v>8.6397058823529396E-2</c:v>
                </c:pt>
                <c:pt idx="1">
                  <c:v>0.119205298013245</c:v>
                </c:pt>
                <c:pt idx="2">
                  <c:v>0.141566265060241</c:v>
                </c:pt>
                <c:pt idx="3">
                  <c:v>0.16612377850162899</c:v>
                </c:pt>
                <c:pt idx="4">
                  <c:v>0.17073170731707299</c:v>
                </c:pt>
                <c:pt idx="5">
                  <c:v>0.183098591549296</c:v>
                </c:pt>
                <c:pt idx="6">
                  <c:v>0.186412128017967</c:v>
                </c:pt>
                <c:pt idx="7">
                  <c:v>0.19460793620656899</c:v>
                </c:pt>
                <c:pt idx="8">
                  <c:v>0.232558139534884</c:v>
                </c:pt>
                <c:pt idx="9">
                  <c:v>0.236467236467236</c:v>
                </c:pt>
                <c:pt idx="10">
                  <c:v>0.23758099352051801</c:v>
                </c:pt>
                <c:pt idx="11">
                  <c:v>0.26436781609195398</c:v>
                </c:pt>
                <c:pt idx="12">
                  <c:v>0.29520295202952002</c:v>
                </c:pt>
                <c:pt idx="13">
                  <c:v>0.30263157894736797</c:v>
                </c:pt>
                <c:pt idx="14">
                  <c:v>0.31573389651531197</c:v>
                </c:pt>
                <c:pt idx="15">
                  <c:v>0.31676413255360603</c:v>
                </c:pt>
                <c:pt idx="16">
                  <c:v>0.33628318584070799</c:v>
                </c:pt>
                <c:pt idx="17">
                  <c:v>0.33728813559322002</c:v>
                </c:pt>
                <c:pt idx="18">
                  <c:v>0.33846153846153898</c:v>
                </c:pt>
                <c:pt idx="19">
                  <c:v>0.366292134831461</c:v>
                </c:pt>
                <c:pt idx="20">
                  <c:v>0.38154613466334197</c:v>
                </c:pt>
                <c:pt idx="21">
                  <c:v>0.40422535211267602</c:v>
                </c:pt>
                <c:pt idx="22">
                  <c:v>0.40710382513661197</c:v>
                </c:pt>
                <c:pt idx="23">
                  <c:v>0.48391248391248398</c:v>
                </c:pt>
                <c:pt idx="24">
                  <c:v>0.51540616246498605</c:v>
                </c:pt>
              </c:numCache>
            </c:numRef>
          </c:val>
          <c:extLst>
            <c:ext xmlns:c16="http://schemas.microsoft.com/office/drawing/2014/chart" uri="{C3380CC4-5D6E-409C-BE32-E72D297353CC}">
              <c16:uniqueId val="{00000001-F1DB-4021-B4B1-B08674E962DD}"/>
            </c:ext>
          </c:extLst>
        </c:ser>
        <c:dLbls>
          <c:showLegendKey val="0"/>
          <c:showVal val="1"/>
          <c:showCatName val="0"/>
          <c:showSerName val="0"/>
          <c:showPercent val="0"/>
          <c:showBubbleSize val="0"/>
        </c:dLbls>
        <c:gapWidth val="50"/>
        <c:overlap val="86"/>
        <c:axId val="429852464"/>
        <c:axId val="429852856"/>
      </c:barChart>
      <c:catAx>
        <c:axId val="42985246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29852856"/>
        <c:crosses val="autoZero"/>
        <c:auto val="0"/>
        <c:lblAlgn val="ctr"/>
        <c:lblOffset val="100"/>
        <c:noMultiLvlLbl val="0"/>
      </c:catAx>
      <c:valAx>
        <c:axId val="429852856"/>
        <c:scaling>
          <c:orientation val="minMax"/>
        </c:scaling>
        <c:delete val="1"/>
        <c:axPos val="b"/>
        <c:numFmt formatCode="#,##0%" sourceLinked="0"/>
        <c:majorTickMark val="out"/>
        <c:minorTickMark val="none"/>
        <c:tickLblPos val="nextTo"/>
        <c:crossAx val="42985246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Jail Diversion % (&lt;=10.46%)</a:t>
            </a:r>
          </a:p>
        </c:rich>
      </c:tx>
      <c:overlay val="0"/>
      <c:spPr>
        <a:noFill/>
        <a:ln w="25400">
          <a:noFill/>
        </a:ln>
      </c:spPr>
    </c:title>
    <c:autoTitleDeleted val="0"/>
    <c:plotArea>
      <c:layout/>
      <c:barChart>
        <c:barDir val="bar"/>
        <c:grouping val="clustered"/>
        <c:varyColors val="0"/>
        <c:ser>
          <c:idx val="0"/>
          <c:order val="0"/>
          <c:spPr>
            <a:solidFill>
              <a:schemeClr val="accent1">
                <a:lumMod val="60000"/>
                <a:lumOff val="40000"/>
              </a:schemeClr>
            </a:solidFill>
          </c:spPr>
          <c:invertIfNegative val="0"/>
          <c:dLbls>
            <c:dLbl>
              <c:idx val="35"/>
              <c:numFmt formatCode="0.00%" sourceLinked="0"/>
              <c:spPr/>
              <c:txPr>
                <a:bodyPr/>
                <a:lstStyle/>
                <a:p>
                  <a:pPr>
                    <a:defRPr sz="800"/>
                  </a:pPr>
                  <a:endParaRPr lang="en-US"/>
                </a:p>
              </c:txPr>
              <c:showLegendKey val="0"/>
              <c:showVal val="1"/>
              <c:showCatName val="0"/>
              <c:showSerName val="0"/>
              <c:showPercent val="0"/>
              <c:showBubbleSize val="0"/>
              <c:extLst>
                <c:ext xmlns:c16="http://schemas.microsoft.com/office/drawing/2014/chart" uri="{C3380CC4-5D6E-409C-BE32-E72D297353CC}">
                  <c16:uniqueId val="{00000000-3B24-44B7-8B67-59301DD252CC}"/>
                </c:ext>
              </c:extLst>
            </c:dLbl>
            <c:numFmt formatCode="0.00%" sourceLinked="0"/>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'Q.Jail Diversion'!$A$2:$A$40</c:f>
              <c:strCache>
                <c:ptCount val="39"/>
                <c:pt idx="0">
                  <c:v>ACCESS</c:v>
                </c:pt>
                <c:pt idx="1">
                  <c:v>WEST TEXAS CENTERS</c:v>
                </c:pt>
                <c:pt idx="2">
                  <c:v>CENTER FOR LIFE RESOURCES</c:v>
                </c:pt>
                <c:pt idx="3">
                  <c:v>HELEN FARABEE CENTERS</c:v>
                </c:pt>
                <c:pt idx="4">
                  <c:v>SPINDLETOP CENTER</c:v>
                </c:pt>
                <c:pt idx="5">
                  <c:v>GULF BEND MHMR CENTER</c:v>
                </c:pt>
                <c:pt idx="6">
                  <c:v>MHMR SERVICES FOR THE CONCHO VALLEY</c:v>
                </c:pt>
                <c:pt idx="7">
                  <c:v>BURKE CENTER</c:v>
                </c:pt>
                <c:pt idx="8">
                  <c:v>HEART OF TEXAS REGION MHMR CENTER</c:v>
                </c:pt>
                <c:pt idx="9">
                  <c:v>CAMINO REAL COMMUNITY SERVICES</c:v>
                </c:pt>
                <c:pt idx="10">
                  <c:v>BETTY HARDWICK CENTER</c:v>
                </c:pt>
                <c:pt idx="11">
                  <c:v>CENTRAL PLAINS CENTER</c:v>
                </c:pt>
                <c:pt idx="12">
                  <c:v>TROPICAL TEXAS BEHAVIORAL HEALTH</c:v>
                </c:pt>
                <c:pt idx="13">
                  <c:v>COASTAL PLAINS COMMUNITY CENTER</c:v>
                </c:pt>
                <c:pt idx="14">
                  <c:v>AUSTIN-TRAVIS CO INTEGRAL CARE</c:v>
                </c:pt>
                <c:pt idx="15">
                  <c:v>NTBHA</c:v>
                </c:pt>
                <c:pt idx="16">
                  <c:v>COMMUNITY HEALTHCORE</c:v>
                </c:pt>
                <c:pt idx="17">
                  <c:v>LAKES REGIONAL MHMR CENTER</c:v>
                </c:pt>
                <c:pt idx="18">
                  <c:v>EMERGENCE HEALTH NETWORK</c:v>
                </c:pt>
                <c:pt idx="19">
                  <c:v>THE CENTER FOR HEALTH CARE SERVICES</c:v>
                </c:pt>
                <c:pt idx="20">
                  <c:v>PERMIAN BASIN COMMUNITY CENTERS FOR</c:v>
                </c:pt>
                <c:pt idx="21">
                  <c:v>MHMR AUTH.OF BRAZOS VALLEY</c:v>
                </c:pt>
                <c:pt idx="22">
                  <c:v>TEXOMA COMMUNITY CENTER</c:v>
                </c:pt>
                <c:pt idx="23">
                  <c:v>BORDER REGION BEHAVIORAL HEALTH CENTER</c:v>
                </c:pt>
                <c:pt idx="24">
                  <c:v>MHMR AUTHORITY OF HARRIS COU</c:v>
                </c:pt>
                <c:pt idx="25">
                  <c:v>MHMR OF TARRANT COUNTY</c:v>
                </c:pt>
                <c:pt idx="26">
                  <c:v>BEHAVIORAL HEALTH CENTER OF NUECES COUNTY</c:v>
                </c:pt>
                <c:pt idx="27">
                  <c:v>ANDREWS CENTER</c:v>
                </c:pt>
                <c:pt idx="28">
                  <c:v>PECAN VALLEY CENTERS</c:v>
                </c:pt>
                <c:pt idx="29">
                  <c:v>TEXAS PANHANDLE CENTERS</c:v>
                </c:pt>
                <c:pt idx="30">
                  <c:v>HILL COUNTRY COMMUNITY MHDD CENTER</c:v>
                </c:pt>
                <c:pt idx="31">
                  <c:v>BLUEBONNET TRAILS COMMUNITY SERVICES</c:v>
                </c:pt>
                <c:pt idx="32">
                  <c:v>DENTON COUNTY MHMR CENTER</c:v>
                </c:pt>
                <c:pt idx="33">
                  <c:v>TEXANA COMMUNITY MHMR CENTER</c:v>
                </c:pt>
                <c:pt idx="34">
                  <c:v>STARCARE SPECIALTY HEALTH SYSTEM</c:v>
                </c:pt>
                <c:pt idx="35">
                  <c:v>CENTRAL COUNTIES SERVICES</c:v>
                </c:pt>
                <c:pt idx="36">
                  <c:v>THE GULF COAST CENTER</c:v>
                </c:pt>
                <c:pt idx="37">
                  <c:v>TRI-COUNTY MHMR SERVICES</c:v>
                </c:pt>
                <c:pt idx="38">
                  <c:v>LIFE PATH</c:v>
                </c:pt>
              </c:strCache>
            </c:strRef>
          </c:cat>
          <c:val>
            <c:numRef>
              <c:f>'Q.Jail Diversion'!$B$2:$B$40</c:f>
              <c:numCache>
                <c:formatCode>#,##0.00%</c:formatCode>
                <c:ptCount val="39"/>
                <c:pt idx="11">
                  <c:v>0.102906976744186</c:v>
                </c:pt>
                <c:pt idx="12">
                  <c:v>9.9358254656800205E-2</c:v>
                </c:pt>
                <c:pt idx="13">
                  <c:v>9.8681698774080506E-2</c:v>
                </c:pt>
                <c:pt idx="14">
                  <c:v>9.5276211950394596E-2</c:v>
                </c:pt>
                <c:pt idx="15">
                  <c:v>9.4955898206527098E-2</c:v>
                </c:pt>
                <c:pt idx="16">
                  <c:v>8.8029843066632404E-2</c:v>
                </c:pt>
                <c:pt idx="17">
                  <c:v>8.37080291970803E-2</c:v>
                </c:pt>
                <c:pt idx="18">
                  <c:v>8.2034495279593306E-2</c:v>
                </c:pt>
                <c:pt idx="19">
                  <c:v>7.5425974025973994E-2</c:v>
                </c:pt>
                <c:pt idx="20">
                  <c:v>7.5289249146757706E-2</c:v>
                </c:pt>
                <c:pt idx="21">
                  <c:v>7.5263157894736907E-2</c:v>
                </c:pt>
                <c:pt idx="22">
                  <c:v>7.4244882486732403E-2</c:v>
                </c:pt>
                <c:pt idx="23">
                  <c:v>7.0841312533620193E-2</c:v>
                </c:pt>
                <c:pt idx="24">
                  <c:v>7.0298865910607106E-2</c:v>
                </c:pt>
                <c:pt idx="25">
                  <c:v>6.4897745149449404E-2</c:v>
                </c:pt>
                <c:pt idx="26">
                  <c:v>6.3095683453237406E-2</c:v>
                </c:pt>
                <c:pt idx="27">
                  <c:v>6.20576335877863E-2</c:v>
                </c:pt>
                <c:pt idx="28">
                  <c:v>6.2014895729890801E-2</c:v>
                </c:pt>
                <c:pt idx="29">
                  <c:v>5.9189459639759801E-2</c:v>
                </c:pt>
                <c:pt idx="30">
                  <c:v>5.8837920489296598E-2</c:v>
                </c:pt>
                <c:pt idx="31">
                  <c:v>5.8549244712990903E-2</c:v>
                </c:pt>
                <c:pt idx="32">
                  <c:v>5.7743080198722499E-2</c:v>
                </c:pt>
                <c:pt idx="33">
                  <c:v>5.3969057665260202E-2</c:v>
                </c:pt>
                <c:pt idx="34">
                  <c:v>5.3966480446927402E-2</c:v>
                </c:pt>
                <c:pt idx="35">
                  <c:v>5.0426679744973002E-2</c:v>
                </c:pt>
                <c:pt idx="36">
                  <c:v>4.9003424657534302E-2</c:v>
                </c:pt>
                <c:pt idx="37">
                  <c:v>3.7147058823529401E-2</c:v>
                </c:pt>
                <c:pt idx="38">
                  <c:v>0</c:v>
                </c:pt>
              </c:numCache>
            </c:numRef>
          </c:val>
          <c:extLst>
            <c:ext xmlns:c16="http://schemas.microsoft.com/office/drawing/2014/chart" uri="{C3380CC4-5D6E-409C-BE32-E72D297353CC}">
              <c16:uniqueId val="{00000001-F9BC-4002-A5F1-7AEE9224CCCD}"/>
            </c:ext>
          </c:extLst>
        </c:ser>
        <c:ser>
          <c:idx val="1"/>
          <c:order val="1"/>
          <c:spPr>
            <a:solidFill>
              <a:srgbClr val="FB9593"/>
            </a:solidFill>
          </c:spPr>
          <c:invertIfNegative val="0"/>
          <c:dPt>
            <c:idx val="36"/>
            <c:invertIfNegative val="0"/>
            <c:bubble3D val="0"/>
            <c:extLst>
              <c:ext xmlns:c16="http://schemas.microsoft.com/office/drawing/2014/chart" uri="{C3380CC4-5D6E-409C-BE32-E72D297353CC}">
                <c16:uniqueId val="{00000002-F9BC-4002-A5F1-7AEE9224CCCD}"/>
              </c:ext>
            </c:extLst>
          </c:dPt>
          <c:dPt>
            <c:idx val="37"/>
            <c:invertIfNegative val="0"/>
            <c:bubble3D val="0"/>
            <c:extLst>
              <c:ext xmlns:c16="http://schemas.microsoft.com/office/drawing/2014/chart" uri="{C3380CC4-5D6E-409C-BE32-E72D297353CC}">
                <c16:uniqueId val="{00000003-F9BC-4002-A5F1-7AEE9224CCCD}"/>
              </c:ext>
            </c:extLst>
          </c:dPt>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'Q.Jail Diversion'!$A$2:$A$40</c:f>
              <c:strCache>
                <c:ptCount val="39"/>
                <c:pt idx="0">
                  <c:v>ACCESS</c:v>
                </c:pt>
                <c:pt idx="1">
                  <c:v>WEST TEXAS CENTERS</c:v>
                </c:pt>
                <c:pt idx="2">
                  <c:v>CENTER FOR LIFE RESOURCES</c:v>
                </c:pt>
                <c:pt idx="3">
                  <c:v>HELEN FARABEE CENTERS</c:v>
                </c:pt>
                <c:pt idx="4">
                  <c:v>SPINDLETOP CENTER</c:v>
                </c:pt>
                <c:pt idx="5">
                  <c:v>GULF BEND MHMR CENTER</c:v>
                </c:pt>
                <c:pt idx="6">
                  <c:v>MHMR SERVICES FOR THE CONCHO VALLEY</c:v>
                </c:pt>
                <c:pt idx="7">
                  <c:v>BURKE CENTER</c:v>
                </c:pt>
                <c:pt idx="8">
                  <c:v>HEART OF TEXAS REGION MHMR CENTER</c:v>
                </c:pt>
                <c:pt idx="9">
                  <c:v>CAMINO REAL COMMUNITY SERVICES</c:v>
                </c:pt>
                <c:pt idx="10">
                  <c:v>BETTY HARDWICK CENTER</c:v>
                </c:pt>
                <c:pt idx="11">
                  <c:v>CENTRAL PLAINS CENTER</c:v>
                </c:pt>
                <c:pt idx="12">
                  <c:v>TROPICAL TEXAS BEHAVIORAL HEALTH</c:v>
                </c:pt>
                <c:pt idx="13">
                  <c:v>COASTAL PLAINS COMMUNITY CENTER</c:v>
                </c:pt>
                <c:pt idx="14">
                  <c:v>AUSTIN-TRAVIS CO INTEGRAL CARE</c:v>
                </c:pt>
                <c:pt idx="15">
                  <c:v>NTBHA</c:v>
                </c:pt>
                <c:pt idx="16">
                  <c:v>COMMUNITY HEALTHCORE</c:v>
                </c:pt>
                <c:pt idx="17">
                  <c:v>LAKES REGIONAL MHMR CENTER</c:v>
                </c:pt>
                <c:pt idx="18">
                  <c:v>EMERGENCE HEALTH NETWORK</c:v>
                </c:pt>
                <c:pt idx="19">
                  <c:v>THE CENTER FOR HEALTH CARE SERVICES</c:v>
                </c:pt>
                <c:pt idx="20">
                  <c:v>PERMIAN BASIN COMMUNITY CENTERS FOR</c:v>
                </c:pt>
                <c:pt idx="21">
                  <c:v>MHMR AUTH.OF BRAZOS VALLEY</c:v>
                </c:pt>
                <c:pt idx="22">
                  <c:v>TEXOMA COMMUNITY CENTER</c:v>
                </c:pt>
                <c:pt idx="23">
                  <c:v>BORDER REGION BEHAVIORAL HEALTH CENTER</c:v>
                </c:pt>
                <c:pt idx="24">
                  <c:v>MHMR AUTHORITY OF HARRIS COU</c:v>
                </c:pt>
                <c:pt idx="25">
                  <c:v>MHMR OF TARRANT COUNTY</c:v>
                </c:pt>
                <c:pt idx="26">
                  <c:v>BEHAVIORAL HEALTH CENTER OF NUECES COUNTY</c:v>
                </c:pt>
                <c:pt idx="27">
                  <c:v>ANDREWS CENTER</c:v>
                </c:pt>
                <c:pt idx="28">
                  <c:v>PECAN VALLEY CENTERS</c:v>
                </c:pt>
                <c:pt idx="29">
                  <c:v>TEXAS PANHANDLE CENTERS</c:v>
                </c:pt>
                <c:pt idx="30">
                  <c:v>HILL COUNTRY COMMUNITY MHDD CENTER</c:v>
                </c:pt>
                <c:pt idx="31">
                  <c:v>BLUEBONNET TRAILS COMMUNITY SERVICES</c:v>
                </c:pt>
                <c:pt idx="32">
                  <c:v>DENTON COUNTY MHMR CENTER</c:v>
                </c:pt>
                <c:pt idx="33">
                  <c:v>TEXANA COMMUNITY MHMR CENTER</c:v>
                </c:pt>
                <c:pt idx="34">
                  <c:v>STARCARE SPECIALTY HEALTH SYSTEM</c:v>
                </c:pt>
                <c:pt idx="35">
                  <c:v>CENTRAL COUNTIES SERVICES</c:v>
                </c:pt>
                <c:pt idx="36">
                  <c:v>THE GULF COAST CENTER</c:v>
                </c:pt>
                <c:pt idx="37">
                  <c:v>TRI-COUNTY MHMR SERVICES</c:v>
                </c:pt>
                <c:pt idx="38">
                  <c:v>LIFE PATH</c:v>
                </c:pt>
              </c:strCache>
            </c:strRef>
          </c:cat>
          <c:val>
            <c:numRef>
              <c:f>'Q.Jail Diversion'!$C$2:$C$40</c:f>
              <c:numCache>
                <c:formatCode>#,##0.00%</c:formatCode>
                <c:ptCount val="39"/>
                <c:pt idx="0">
                  <c:v>0.176552511415525</c:v>
                </c:pt>
                <c:pt idx="1">
                  <c:v>0.17616912235746299</c:v>
                </c:pt>
                <c:pt idx="2">
                  <c:v>0.16482980972515901</c:v>
                </c:pt>
                <c:pt idx="3">
                  <c:v>0.161513157894737</c:v>
                </c:pt>
                <c:pt idx="4">
                  <c:v>0.14813601236476001</c:v>
                </c:pt>
                <c:pt idx="5">
                  <c:v>0.14775666280417099</c:v>
                </c:pt>
                <c:pt idx="6">
                  <c:v>0.13748815566835901</c:v>
                </c:pt>
                <c:pt idx="7">
                  <c:v>0.13537037037037</c:v>
                </c:pt>
                <c:pt idx="8">
                  <c:v>0.12732819558862599</c:v>
                </c:pt>
                <c:pt idx="9">
                  <c:v>0.12526585365853701</c:v>
                </c:pt>
                <c:pt idx="10">
                  <c:v>0.12158282208589</c:v>
                </c:pt>
              </c:numCache>
            </c:numRef>
          </c:val>
          <c:extLst>
            <c:ext xmlns:c16="http://schemas.microsoft.com/office/drawing/2014/chart" uri="{C3380CC4-5D6E-409C-BE32-E72D297353CC}">
              <c16:uniqueId val="{00000004-F9BC-4002-A5F1-7AEE9224CCCD}"/>
            </c:ext>
          </c:extLst>
        </c:ser>
        <c:dLbls>
          <c:showLegendKey val="0"/>
          <c:showVal val="1"/>
          <c:showCatName val="0"/>
          <c:showSerName val="0"/>
          <c:showPercent val="0"/>
          <c:showBubbleSize val="0"/>
        </c:dLbls>
        <c:gapWidth val="0"/>
        <c:overlap val="11"/>
        <c:axId val="428942912"/>
        <c:axId val="428943304"/>
      </c:barChart>
      <c:catAx>
        <c:axId val="428942912"/>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28943304"/>
        <c:crosses val="autoZero"/>
        <c:auto val="0"/>
        <c:lblAlgn val="ctr"/>
        <c:lblOffset val="100"/>
        <c:noMultiLvlLbl val="0"/>
      </c:catAx>
      <c:valAx>
        <c:axId val="428943304"/>
        <c:scaling>
          <c:orientation val="minMax"/>
        </c:scaling>
        <c:delete val="1"/>
        <c:axPos val="b"/>
        <c:numFmt formatCode="#,##0%" sourceLinked="0"/>
        <c:majorTickMark val="out"/>
        <c:minorTickMark val="none"/>
        <c:tickLblPos val="nextTo"/>
        <c:crossAx val="42894291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Juvenile Justice Avoidance % (&gt;=95%)</a:t>
            </a:r>
          </a:p>
        </c:rich>
      </c:tx>
      <c:overlay val="0"/>
      <c:spPr>
        <a:noFill/>
        <a:ln w="25400">
          <a:noFill/>
        </a:ln>
      </c:spPr>
    </c:title>
    <c:autoTitleDeleted val="0"/>
    <c:plotArea>
      <c:layout/>
      <c:barChart>
        <c:barDir val="bar"/>
        <c:grouping val="clustered"/>
        <c:varyColors val="0"/>
        <c:ser>
          <c:idx val="0"/>
          <c:order val="0"/>
          <c:spPr>
            <a:solidFill>
              <a:schemeClr val="accent1">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'R.Juve Justice Avoidance'!$A$2:$A$40</c:f>
              <c:strCache>
                <c:ptCount val="39"/>
                <c:pt idx="0">
                  <c:v>GULF BEND MHMR CENTER</c:v>
                </c:pt>
                <c:pt idx="1">
                  <c:v>MHMR AUTH.OF BRAZOS VALLEY</c:v>
                </c:pt>
                <c:pt idx="2">
                  <c:v>HELEN FARABEE CENTERS</c:v>
                </c:pt>
                <c:pt idx="3">
                  <c:v>BEHAVIORAL HEALTH CENTER OF NUECES COUNTY</c:v>
                </c:pt>
                <c:pt idx="4">
                  <c:v>DENTON COUNTY MHMR CENTER</c:v>
                </c:pt>
                <c:pt idx="5">
                  <c:v>LAKES REGIONAL MHMR CENTER</c:v>
                </c:pt>
                <c:pt idx="6">
                  <c:v>PERMIAN BASIN COMMUNITY CENTERS FOR</c:v>
                </c:pt>
                <c:pt idx="7">
                  <c:v>STARCARE SPECIALTY HEALTH SYSTEM</c:v>
                </c:pt>
                <c:pt idx="8">
                  <c:v>TEXAS PANHANDLE CENTERS</c:v>
                </c:pt>
                <c:pt idx="9">
                  <c:v>AUSTIN-TRAVIS CO INTEGRAL CARE</c:v>
                </c:pt>
                <c:pt idx="10">
                  <c:v>CAMINO REAL COMMUNITY SERVICES</c:v>
                </c:pt>
                <c:pt idx="11">
                  <c:v>MHMR AUTHORITY OF HARRIS COU</c:v>
                </c:pt>
                <c:pt idx="12">
                  <c:v>TEXOMA COMMUNITY CENTER</c:v>
                </c:pt>
                <c:pt idx="13">
                  <c:v>MHMR OF TARRANT COUNTY</c:v>
                </c:pt>
                <c:pt idx="14">
                  <c:v>HEART OF TEXAS REGION MHMR CENTER</c:v>
                </c:pt>
                <c:pt idx="15">
                  <c:v>WEST TEXAS CENTERS</c:v>
                </c:pt>
                <c:pt idx="16">
                  <c:v>LIFE PATH</c:v>
                </c:pt>
                <c:pt idx="17">
                  <c:v>EMERGENCE HEALTH NETWORK</c:v>
                </c:pt>
                <c:pt idx="18">
                  <c:v>CENTER FOR LIFE RESOURCES</c:v>
                </c:pt>
                <c:pt idx="19">
                  <c:v>BLUEBONNET TRAILS COMMUNITY SERVICES</c:v>
                </c:pt>
                <c:pt idx="20">
                  <c:v>CENTRAL COUNTIES SERVICES</c:v>
                </c:pt>
                <c:pt idx="21">
                  <c:v>TEXANA COMMUNITY MHMR CENTER</c:v>
                </c:pt>
                <c:pt idx="22">
                  <c:v>THE GULF COAST CENTER</c:v>
                </c:pt>
                <c:pt idx="23">
                  <c:v>PECAN VALLEY CENTERS</c:v>
                </c:pt>
                <c:pt idx="24">
                  <c:v>MHMR SERVICES FOR THE CONCHO VALLEY</c:v>
                </c:pt>
                <c:pt idx="25">
                  <c:v>COMMUNITY HEALTHCORE</c:v>
                </c:pt>
                <c:pt idx="26">
                  <c:v>COASTAL PLAINS COMMUNITY CENTER</c:v>
                </c:pt>
                <c:pt idx="27">
                  <c:v>NTBHA</c:v>
                </c:pt>
                <c:pt idx="28">
                  <c:v>TROPICAL TEXAS BEHAVIORAL HEALTH</c:v>
                </c:pt>
                <c:pt idx="29">
                  <c:v>HILL COUNTRY COMMUNITY MHDD CENTER</c:v>
                </c:pt>
                <c:pt idx="30">
                  <c:v>TRI-COUNTY MHMR SERVICES</c:v>
                </c:pt>
                <c:pt idx="31">
                  <c:v>BORDER REGION BEHAVIORAL HEALTH CENTER</c:v>
                </c:pt>
                <c:pt idx="32">
                  <c:v>BETTY HARDWICK CENTER</c:v>
                </c:pt>
                <c:pt idx="33">
                  <c:v>THE CENTER FOR HEALTH CARE SERVICES</c:v>
                </c:pt>
                <c:pt idx="34">
                  <c:v>SPINDLETOP CENTER</c:v>
                </c:pt>
                <c:pt idx="35">
                  <c:v>ANDREWS CENTER</c:v>
                </c:pt>
                <c:pt idx="36">
                  <c:v>BURKE CENTER</c:v>
                </c:pt>
                <c:pt idx="37">
                  <c:v>ACCESS</c:v>
                </c:pt>
                <c:pt idx="38">
                  <c:v>CENTRAL PLAINS CENTER</c:v>
                </c:pt>
              </c:strCache>
            </c:strRef>
          </c:cat>
          <c:val>
            <c:numRef>
              <c:f>'R.Juve Justice Avoidance'!$B$2:$B$40</c:f>
              <c:numCache>
                <c:formatCode>#,##0%</c:formatCode>
                <c:ptCount val="39"/>
                <c:pt idx="0">
                  <c:v>0.97797356828193804</c:v>
                </c:pt>
                <c:pt idx="1">
                  <c:v>0.98187311178247705</c:v>
                </c:pt>
                <c:pt idx="2">
                  <c:v>0.98599999999999999</c:v>
                </c:pt>
                <c:pt idx="3">
                  <c:v>0.98607888631090501</c:v>
                </c:pt>
                <c:pt idx="4">
                  <c:v>0.98611111111111105</c:v>
                </c:pt>
                <c:pt idx="5">
                  <c:v>0.98666666666666702</c:v>
                </c:pt>
                <c:pt idx="6">
                  <c:v>0.98709677419354802</c:v>
                </c:pt>
                <c:pt idx="7">
                  <c:v>0.98792270531401005</c:v>
                </c:pt>
                <c:pt idx="8">
                  <c:v>0.99008264462809903</c:v>
                </c:pt>
                <c:pt idx="9">
                  <c:v>0.99020887728459495</c:v>
                </c:pt>
                <c:pt idx="10">
                  <c:v>0.99031007751938005</c:v>
                </c:pt>
                <c:pt idx="11">
                  <c:v>0.99112163361941397</c:v>
                </c:pt>
                <c:pt idx="12">
                  <c:v>0.99117647058823499</c:v>
                </c:pt>
                <c:pt idx="13">
                  <c:v>0.99126092384519304</c:v>
                </c:pt>
                <c:pt idx="14">
                  <c:v>0.991922455573506</c:v>
                </c:pt>
                <c:pt idx="15">
                  <c:v>0.9921875</c:v>
                </c:pt>
                <c:pt idx="16">
                  <c:v>0.99279711884753896</c:v>
                </c:pt>
                <c:pt idx="17">
                  <c:v>0.99306358381502902</c:v>
                </c:pt>
                <c:pt idx="18">
                  <c:v>0.993506493506494</c:v>
                </c:pt>
                <c:pt idx="19">
                  <c:v>0.99397590361445798</c:v>
                </c:pt>
                <c:pt idx="20">
                  <c:v>0.99453551912568305</c:v>
                </c:pt>
                <c:pt idx="21">
                  <c:v>0.99477124183006504</c:v>
                </c:pt>
                <c:pt idx="22">
                  <c:v>0.99483204134366898</c:v>
                </c:pt>
                <c:pt idx="23">
                  <c:v>0.99489795918367396</c:v>
                </c:pt>
                <c:pt idx="24">
                  <c:v>0.99632352941176505</c:v>
                </c:pt>
                <c:pt idx="25">
                  <c:v>0.99663016006739702</c:v>
                </c:pt>
                <c:pt idx="26">
                  <c:v>0.99677938808373601</c:v>
                </c:pt>
                <c:pt idx="27">
                  <c:v>0.99677955537087104</c:v>
                </c:pt>
                <c:pt idx="28">
                  <c:v>0.99701556171392003</c:v>
                </c:pt>
                <c:pt idx="29">
                  <c:v>0.99785177228786304</c:v>
                </c:pt>
                <c:pt idx="30">
                  <c:v>0.99842271293375395</c:v>
                </c:pt>
                <c:pt idx="31">
                  <c:v>0.99940617577197199</c:v>
                </c:pt>
                <c:pt idx="32">
                  <c:v>1</c:v>
                </c:pt>
                <c:pt idx="33">
                  <c:v>1</c:v>
                </c:pt>
                <c:pt idx="34">
                  <c:v>1</c:v>
                </c:pt>
                <c:pt idx="35">
                  <c:v>1</c:v>
                </c:pt>
                <c:pt idx="36">
                  <c:v>1</c:v>
                </c:pt>
                <c:pt idx="37">
                  <c:v>1</c:v>
                </c:pt>
              </c:numCache>
            </c:numRef>
          </c:val>
          <c:extLst>
            <c:ext xmlns:c16="http://schemas.microsoft.com/office/drawing/2014/chart" uri="{C3380CC4-5D6E-409C-BE32-E72D297353CC}">
              <c16:uniqueId val="{00000000-BF6C-4BCB-A4B8-77045EFE21A2}"/>
            </c:ext>
          </c:extLst>
        </c:ser>
        <c:dLbls>
          <c:showLegendKey val="0"/>
          <c:showVal val="1"/>
          <c:showCatName val="0"/>
          <c:showSerName val="0"/>
          <c:showPercent val="0"/>
          <c:showBubbleSize val="0"/>
        </c:dLbls>
        <c:gapWidth val="70"/>
        <c:overlap val="11"/>
        <c:axId val="431091824"/>
        <c:axId val="431092216"/>
      </c:barChart>
      <c:barChart>
        <c:barDir val="bar"/>
        <c:grouping val="clustered"/>
        <c:varyColors val="0"/>
        <c:ser>
          <c:idx val="1"/>
          <c:order val="1"/>
          <c:invertIfNegative val="0"/>
          <c:dPt>
            <c:idx val="0"/>
            <c:invertIfNegative val="0"/>
            <c:bubble3D val="0"/>
            <c:spPr>
              <a:solidFill>
                <a:schemeClr val="accent2">
                  <a:lumMod val="60000"/>
                  <a:lumOff val="40000"/>
                </a:schemeClr>
              </a:solidFill>
            </c:spPr>
            <c:extLst>
              <c:ext xmlns:c16="http://schemas.microsoft.com/office/drawing/2014/chart" uri="{C3380CC4-5D6E-409C-BE32-E72D297353CC}">
                <c16:uniqueId val="{00000002-BF6C-4BCB-A4B8-77045EFE21A2}"/>
              </c:ext>
            </c:extLst>
          </c:dPt>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'R.Juve Justice Avoidance'!$A$2:$A$40</c:f>
              <c:strCache>
                <c:ptCount val="39"/>
                <c:pt idx="0">
                  <c:v>GULF BEND MHMR CENTER</c:v>
                </c:pt>
                <c:pt idx="1">
                  <c:v>MHMR AUTH.OF BRAZOS VALLEY</c:v>
                </c:pt>
                <c:pt idx="2">
                  <c:v>HELEN FARABEE CENTERS</c:v>
                </c:pt>
                <c:pt idx="3">
                  <c:v>BEHAVIORAL HEALTH CENTER OF NUECES COUNTY</c:v>
                </c:pt>
                <c:pt idx="4">
                  <c:v>DENTON COUNTY MHMR CENTER</c:v>
                </c:pt>
                <c:pt idx="5">
                  <c:v>LAKES REGIONAL MHMR CENTER</c:v>
                </c:pt>
                <c:pt idx="6">
                  <c:v>PERMIAN BASIN COMMUNITY CENTERS FOR</c:v>
                </c:pt>
                <c:pt idx="7">
                  <c:v>STARCARE SPECIALTY HEALTH SYSTEM</c:v>
                </c:pt>
                <c:pt idx="8">
                  <c:v>TEXAS PANHANDLE CENTERS</c:v>
                </c:pt>
                <c:pt idx="9">
                  <c:v>AUSTIN-TRAVIS CO INTEGRAL CARE</c:v>
                </c:pt>
                <c:pt idx="10">
                  <c:v>CAMINO REAL COMMUNITY SERVICES</c:v>
                </c:pt>
                <c:pt idx="11">
                  <c:v>MHMR AUTHORITY OF HARRIS COU</c:v>
                </c:pt>
                <c:pt idx="12">
                  <c:v>TEXOMA COMMUNITY CENTER</c:v>
                </c:pt>
                <c:pt idx="13">
                  <c:v>MHMR OF TARRANT COUNTY</c:v>
                </c:pt>
                <c:pt idx="14">
                  <c:v>HEART OF TEXAS REGION MHMR CENTER</c:v>
                </c:pt>
                <c:pt idx="15">
                  <c:v>WEST TEXAS CENTERS</c:v>
                </c:pt>
                <c:pt idx="16">
                  <c:v>LIFE PATH</c:v>
                </c:pt>
                <c:pt idx="17">
                  <c:v>EMERGENCE HEALTH NETWORK</c:v>
                </c:pt>
                <c:pt idx="18">
                  <c:v>CENTER FOR LIFE RESOURCES</c:v>
                </c:pt>
                <c:pt idx="19">
                  <c:v>BLUEBONNET TRAILS COMMUNITY SERVICES</c:v>
                </c:pt>
                <c:pt idx="20">
                  <c:v>CENTRAL COUNTIES SERVICES</c:v>
                </c:pt>
                <c:pt idx="21">
                  <c:v>TEXANA COMMUNITY MHMR CENTER</c:v>
                </c:pt>
                <c:pt idx="22">
                  <c:v>THE GULF COAST CENTER</c:v>
                </c:pt>
                <c:pt idx="23">
                  <c:v>PECAN VALLEY CENTERS</c:v>
                </c:pt>
                <c:pt idx="24">
                  <c:v>MHMR SERVICES FOR THE CONCHO VALLEY</c:v>
                </c:pt>
                <c:pt idx="25">
                  <c:v>COMMUNITY HEALTHCORE</c:v>
                </c:pt>
                <c:pt idx="26">
                  <c:v>COASTAL PLAINS COMMUNITY CENTER</c:v>
                </c:pt>
                <c:pt idx="27">
                  <c:v>NTBHA</c:v>
                </c:pt>
                <c:pt idx="28">
                  <c:v>TROPICAL TEXAS BEHAVIORAL HEALTH</c:v>
                </c:pt>
                <c:pt idx="29">
                  <c:v>HILL COUNTRY COMMUNITY MHDD CENTER</c:v>
                </c:pt>
                <c:pt idx="30">
                  <c:v>TRI-COUNTY MHMR SERVICES</c:v>
                </c:pt>
                <c:pt idx="31">
                  <c:v>BORDER REGION BEHAVIORAL HEALTH CENTER</c:v>
                </c:pt>
                <c:pt idx="32">
                  <c:v>BETTY HARDWICK CENTER</c:v>
                </c:pt>
                <c:pt idx="33">
                  <c:v>THE CENTER FOR HEALTH CARE SERVICES</c:v>
                </c:pt>
                <c:pt idx="34">
                  <c:v>SPINDLETOP CENTER</c:v>
                </c:pt>
                <c:pt idx="35">
                  <c:v>ANDREWS CENTER</c:v>
                </c:pt>
                <c:pt idx="36">
                  <c:v>BURKE CENTER</c:v>
                </c:pt>
                <c:pt idx="37">
                  <c:v>ACCESS</c:v>
                </c:pt>
                <c:pt idx="38">
                  <c:v>CENTRAL PLAINS CENTER</c:v>
                </c:pt>
              </c:strCache>
            </c:strRef>
          </c:cat>
          <c:val>
            <c:numRef>
              <c:f>'R.Juve Justice Avoidance'!$C$2:$C$40</c:f>
              <c:numCache>
                <c:formatCode>0</c:formatCode>
                <c:ptCount val="39"/>
              </c:numCache>
            </c:numRef>
          </c:val>
          <c:extLst>
            <c:ext xmlns:c16="http://schemas.microsoft.com/office/drawing/2014/chart" uri="{C3380CC4-5D6E-409C-BE32-E72D297353CC}">
              <c16:uniqueId val="{00000003-BF6C-4BCB-A4B8-77045EFE21A2}"/>
            </c:ext>
          </c:extLst>
        </c:ser>
        <c:dLbls>
          <c:showLegendKey val="0"/>
          <c:showVal val="0"/>
          <c:showCatName val="0"/>
          <c:showSerName val="0"/>
          <c:showPercent val="0"/>
          <c:showBubbleSize val="0"/>
        </c:dLbls>
        <c:gapWidth val="30"/>
        <c:overlap val="-20"/>
        <c:axId val="431093000"/>
        <c:axId val="431092608"/>
      </c:barChart>
      <c:catAx>
        <c:axId val="43109182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31092216"/>
        <c:crosses val="autoZero"/>
        <c:auto val="0"/>
        <c:lblAlgn val="ctr"/>
        <c:lblOffset val="100"/>
        <c:noMultiLvlLbl val="0"/>
      </c:catAx>
      <c:valAx>
        <c:axId val="431092216"/>
        <c:scaling>
          <c:orientation val="minMax"/>
        </c:scaling>
        <c:delete val="1"/>
        <c:axPos val="b"/>
        <c:numFmt formatCode="#,##0%" sourceLinked="0"/>
        <c:majorTickMark val="out"/>
        <c:minorTickMark val="none"/>
        <c:tickLblPos val="nextTo"/>
        <c:crossAx val="431091824"/>
        <c:crosses val="autoZero"/>
        <c:crossBetween val="between"/>
      </c:valAx>
      <c:valAx>
        <c:axId val="431092608"/>
        <c:scaling>
          <c:orientation val="minMax"/>
        </c:scaling>
        <c:delete val="1"/>
        <c:axPos val="t"/>
        <c:numFmt formatCode="0" sourceLinked="1"/>
        <c:majorTickMark val="out"/>
        <c:minorTickMark val="none"/>
        <c:tickLblPos val="nextTo"/>
        <c:crossAx val="431093000"/>
        <c:crosses val="max"/>
        <c:crossBetween val="between"/>
      </c:valAx>
      <c:catAx>
        <c:axId val="431093000"/>
        <c:scaling>
          <c:orientation val="minMax"/>
        </c:scaling>
        <c:delete val="1"/>
        <c:axPos val="l"/>
        <c:numFmt formatCode="General" sourceLinked="1"/>
        <c:majorTickMark val="out"/>
        <c:minorTickMark val="none"/>
        <c:tickLblPos val="nextTo"/>
        <c:crossAx val="431092608"/>
        <c:crosses val="autoZero"/>
        <c:auto val="1"/>
        <c:lblAlgn val="ctr"/>
        <c:lblOffset val="100"/>
        <c:noMultiLvlLbl val="0"/>
      </c:cat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Improvement Measure Child % (&gt;=25%)</a:t>
            </a:r>
          </a:p>
        </c:rich>
      </c:tx>
      <c:overlay val="0"/>
      <c:spPr>
        <a:noFill/>
        <a:ln w="25400">
          <a:noFill/>
        </a:ln>
      </c:spPr>
    </c:title>
    <c:autoTitleDeleted val="0"/>
    <c:plotArea>
      <c:layout/>
      <c:barChart>
        <c:barDir val="bar"/>
        <c:grouping val="clustered"/>
        <c:varyColors val="0"/>
        <c:ser>
          <c:idx val="1"/>
          <c:order val="1"/>
          <c:spPr>
            <a:solidFill>
              <a:srgbClr val="FB9593"/>
            </a:solidFill>
          </c:spPr>
          <c:invertIfNegative val="0"/>
          <c:dLbls>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'S.Improvement Measure Child'!$A$2:$A$40</c:f>
              <c:strCache>
                <c:ptCount val="39"/>
                <c:pt idx="0">
                  <c:v>MHMR SERVICES FOR THE CONCHO VALLEY</c:v>
                </c:pt>
                <c:pt idx="1">
                  <c:v>ACCESS</c:v>
                </c:pt>
                <c:pt idx="2">
                  <c:v>NTBHA</c:v>
                </c:pt>
                <c:pt idx="3">
                  <c:v>CENTER FOR LIFE RESOURCES</c:v>
                </c:pt>
                <c:pt idx="4">
                  <c:v>PERMIAN BASIN COMMUNITY CENTERS FOR</c:v>
                </c:pt>
                <c:pt idx="5">
                  <c:v>TRI-COUNTY MHMR SERVICES</c:v>
                </c:pt>
                <c:pt idx="6">
                  <c:v>STARCARE SPECIALTY HEALTH SYSTEM</c:v>
                </c:pt>
                <c:pt idx="7">
                  <c:v>HEART OF TEXAS REGION MHMR CENTER</c:v>
                </c:pt>
                <c:pt idx="8">
                  <c:v>MHMR OF TARRANT COUNTY</c:v>
                </c:pt>
                <c:pt idx="9">
                  <c:v>HELEN FARABEE CENTERS</c:v>
                </c:pt>
                <c:pt idx="10">
                  <c:v>PECAN VALLEY CENTERS</c:v>
                </c:pt>
                <c:pt idx="11">
                  <c:v>SPINDLETOP CENTER</c:v>
                </c:pt>
                <c:pt idx="12">
                  <c:v>AUSTIN-TRAVIS CO INTEGRAL CARE</c:v>
                </c:pt>
                <c:pt idx="13">
                  <c:v>MHMR AUTHORITY OF HARRIS COU</c:v>
                </c:pt>
                <c:pt idx="14">
                  <c:v>BETTY HARDWICK CENTER</c:v>
                </c:pt>
                <c:pt idx="15">
                  <c:v>COMMUNITY HEALTHCORE</c:v>
                </c:pt>
                <c:pt idx="16">
                  <c:v>CENTRAL COUNTIES SERVICES</c:v>
                </c:pt>
                <c:pt idx="17">
                  <c:v>COASTAL PLAINS COMMUNITY CENTER</c:v>
                </c:pt>
                <c:pt idx="18">
                  <c:v>MHMR AUTH.OF BRAZOS VALLEY</c:v>
                </c:pt>
                <c:pt idx="19">
                  <c:v>LAKES REGIONAL MHMR CENTER</c:v>
                </c:pt>
                <c:pt idx="20">
                  <c:v>TEXANA COMMUNITY MHMR CENTER</c:v>
                </c:pt>
                <c:pt idx="21">
                  <c:v>TROPICAL TEXAS BEHAVIORAL HEALTH</c:v>
                </c:pt>
                <c:pt idx="22">
                  <c:v>THE GULF COAST CENTER</c:v>
                </c:pt>
                <c:pt idx="23">
                  <c:v>BORDER REGION BEHAVIORAL HEALTH CENTER</c:v>
                </c:pt>
                <c:pt idx="24">
                  <c:v>BURKE CENTER</c:v>
                </c:pt>
                <c:pt idx="25">
                  <c:v>BLUEBONNET TRAILS COMMUNITY SERVICES</c:v>
                </c:pt>
                <c:pt idx="26">
                  <c:v>TEXAS PANHANDLE CENTERS</c:v>
                </c:pt>
                <c:pt idx="27">
                  <c:v>HILL COUNTRY COMMUNITY MHDD CENTER</c:v>
                </c:pt>
                <c:pt idx="28">
                  <c:v>THE CENTER FOR HEALTH CARE SERVICES</c:v>
                </c:pt>
                <c:pt idx="29">
                  <c:v>GULF BEND MHMR CENTER</c:v>
                </c:pt>
                <c:pt idx="30">
                  <c:v>CAMINO REAL COMMUNITY SERVICES</c:v>
                </c:pt>
                <c:pt idx="31">
                  <c:v>DENTON COUNTY MHMR CENTER</c:v>
                </c:pt>
                <c:pt idx="32">
                  <c:v>BEHAVIORAL HEALTH CENTER OF NUECES COUNTY</c:v>
                </c:pt>
                <c:pt idx="33">
                  <c:v>ANDREWS CENTER</c:v>
                </c:pt>
                <c:pt idx="34">
                  <c:v>TEXOMA COMMUNITY CENTER</c:v>
                </c:pt>
                <c:pt idx="35">
                  <c:v>LIFE PATH</c:v>
                </c:pt>
                <c:pt idx="36">
                  <c:v>WEST TEXAS CENTERS</c:v>
                </c:pt>
                <c:pt idx="37">
                  <c:v>EMERGENCE HEALTH NETWORK</c:v>
                </c:pt>
                <c:pt idx="38">
                  <c:v>CENTRAL PLAINS CENTER</c:v>
                </c:pt>
              </c:strCache>
            </c:strRef>
          </c:cat>
          <c:val>
            <c:numRef>
              <c:f>'S.Improvement Measure Child'!$C$2:$C$40</c:f>
              <c:numCache>
                <c:formatCode>0.00%</c:formatCode>
                <c:ptCount val="39"/>
              </c:numCache>
            </c:numRef>
          </c:val>
          <c:extLst>
            <c:ext xmlns:c16="http://schemas.microsoft.com/office/drawing/2014/chart" uri="{C3380CC4-5D6E-409C-BE32-E72D297353CC}">
              <c16:uniqueId val="{00000001-225C-48E4-8356-B5713E98B015}"/>
            </c:ext>
          </c:extLst>
        </c:ser>
        <c:dLbls>
          <c:showLegendKey val="0"/>
          <c:showVal val="1"/>
          <c:showCatName val="0"/>
          <c:showSerName val="0"/>
          <c:showPercent val="0"/>
          <c:showBubbleSize val="0"/>
        </c:dLbls>
        <c:gapWidth val="30"/>
        <c:overlap val="30"/>
        <c:axId val="431095744"/>
        <c:axId val="431096136"/>
      </c:barChart>
      <c:barChart>
        <c:barDir val="bar"/>
        <c:grouping val="clustered"/>
        <c:varyColors val="0"/>
        <c:ser>
          <c:idx val="0"/>
          <c:order val="0"/>
          <c:spPr>
            <a:solidFill>
              <a:schemeClr val="accent1">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'S.Improvement Measure Child'!$A$2:$A$40</c:f>
              <c:strCache>
                <c:ptCount val="39"/>
                <c:pt idx="0">
                  <c:v>MHMR SERVICES FOR THE CONCHO VALLEY</c:v>
                </c:pt>
                <c:pt idx="1">
                  <c:v>ACCESS</c:v>
                </c:pt>
                <c:pt idx="2">
                  <c:v>NTBHA</c:v>
                </c:pt>
                <c:pt idx="3">
                  <c:v>CENTER FOR LIFE RESOURCES</c:v>
                </c:pt>
                <c:pt idx="4">
                  <c:v>PERMIAN BASIN COMMUNITY CENTERS FOR</c:v>
                </c:pt>
                <c:pt idx="5">
                  <c:v>TRI-COUNTY MHMR SERVICES</c:v>
                </c:pt>
                <c:pt idx="6">
                  <c:v>STARCARE SPECIALTY HEALTH SYSTEM</c:v>
                </c:pt>
                <c:pt idx="7">
                  <c:v>HEART OF TEXAS REGION MHMR CENTER</c:v>
                </c:pt>
                <c:pt idx="8">
                  <c:v>MHMR OF TARRANT COUNTY</c:v>
                </c:pt>
                <c:pt idx="9">
                  <c:v>HELEN FARABEE CENTERS</c:v>
                </c:pt>
                <c:pt idx="10">
                  <c:v>PECAN VALLEY CENTERS</c:v>
                </c:pt>
                <c:pt idx="11">
                  <c:v>SPINDLETOP CENTER</c:v>
                </c:pt>
                <c:pt idx="12">
                  <c:v>AUSTIN-TRAVIS CO INTEGRAL CARE</c:v>
                </c:pt>
                <c:pt idx="13">
                  <c:v>MHMR AUTHORITY OF HARRIS COU</c:v>
                </c:pt>
                <c:pt idx="14">
                  <c:v>BETTY HARDWICK CENTER</c:v>
                </c:pt>
                <c:pt idx="15">
                  <c:v>COMMUNITY HEALTHCORE</c:v>
                </c:pt>
                <c:pt idx="16">
                  <c:v>CENTRAL COUNTIES SERVICES</c:v>
                </c:pt>
                <c:pt idx="17">
                  <c:v>COASTAL PLAINS COMMUNITY CENTER</c:v>
                </c:pt>
                <c:pt idx="18">
                  <c:v>MHMR AUTH.OF BRAZOS VALLEY</c:v>
                </c:pt>
                <c:pt idx="19">
                  <c:v>LAKES REGIONAL MHMR CENTER</c:v>
                </c:pt>
                <c:pt idx="20">
                  <c:v>TEXANA COMMUNITY MHMR CENTER</c:v>
                </c:pt>
                <c:pt idx="21">
                  <c:v>TROPICAL TEXAS BEHAVIORAL HEALTH</c:v>
                </c:pt>
                <c:pt idx="22">
                  <c:v>THE GULF COAST CENTER</c:v>
                </c:pt>
                <c:pt idx="23">
                  <c:v>BORDER REGION BEHAVIORAL HEALTH CENTER</c:v>
                </c:pt>
                <c:pt idx="24">
                  <c:v>BURKE CENTER</c:v>
                </c:pt>
                <c:pt idx="25">
                  <c:v>BLUEBONNET TRAILS COMMUNITY SERVICES</c:v>
                </c:pt>
                <c:pt idx="26">
                  <c:v>TEXAS PANHANDLE CENTERS</c:v>
                </c:pt>
                <c:pt idx="27">
                  <c:v>HILL COUNTRY COMMUNITY MHDD CENTER</c:v>
                </c:pt>
                <c:pt idx="28">
                  <c:v>THE CENTER FOR HEALTH CARE SERVICES</c:v>
                </c:pt>
                <c:pt idx="29">
                  <c:v>GULF BEND MHMR CENTER</c:v>
                </c:pt>
                <c:pt idx="30">
                  <c:v>CAMINO REAL COMMUNITY SERVICES</c:v>
                </c:pt>
                <c:pt idx="31">
                  <c:v>DENTON COUNTY MHMR CENTER</c:v>
                </c:pt>
                <c:pt idx="32">
                  <c:v>BEHAVIORAL HEALTH CENTER OF NUECES COUNTY</c:v>
                </c:pt>
                <c:pt idx="33">
                  <c:v>ANDREWS CENTER</c:v>
                </c:pt>
                <c:pt idx="34">
                  <c:v>TEXOMA COMMUNITY CENTER</c:v>
                </c:pt>
                <c:pt idx="35">
                  <c:v>LIFE PATH</c:v>
                </c:pt>
                <c:pt idx="36">
                  <c:v>WEST TEXAS CENTERS</c:v>
                </c:pt>
                <c:pt idx="37">
                  <c:v>EMERGENCE HEALTH NETWORK</c:v>
                </c:pt>
                <c:pt idx="38">
                  <c:v>CENTRAL PLAINS CENTER</c:v>
                </c:pt>
              </c:strCache>
            </c:strRef>
          </c:cat>
          <c:val>
            <c:numRef>
              <c:f>'S.Improvement Measure Child'!$B$2:$B$40</c:f>
              <c:numCache>
                <c:formatCode>0.00%</c:formatCode>
                <c:ptCount val="39"/>
                <c:pt idx="0">
                  <c:v>0.33</c:v>
                </c:pt>
                <c:pt idx="1">
                  <c:v>0.36499999999999999</c:v>
                </c:pt>
                <c:pt idx="2">
                  <c:v>0.38</c:v>
                </c:pt>
                <c:pt idx="3">
                  <c:v>0.38800000000000001</c:v>
                </c:pt>
                <c:pt idx="4">
                  <c:v>0.38900000000000001</c:v>
                </c:pt>
                <c:pt idx="5">
                  <c:v>0.39200000000000002</c:v>
                </c:pt>
                <c:pt idx="6">
                  <c:v>0.39700000000000002</c:v>
                </c:pt>
                <c:pt idx="7">
                  <c:v>0.42</c:v>
                </c:pt>
                <c:pt idx="8">
                  <c:v>0.42399999999999999</c:v>
                </c:pt>
                <c:pt idx="9">
                  <c:v>0.43</c:v>
                </c:pt>
                <c:pt idx="10">
                  <c:v>0.43099999999999999</c:v>
                </c:pt>
                <c:pt idx="11">
                  <c:v>0.441</c:v>
                </c:pt>
                <c:pt idx="12">
                  <c:v>0.44500000000000001</c:v>
                </c:pt>
                <c:pt idx="13">
                  <c:v>0.44800000000000001</c:v>
                </c:pt>
                <c:pt idx="14">
                  <c:v>0.46500000000000002</c:v>
                </c:pt>
                <c:pt idx="15">
                  <c:v>0.47899999999999998</c:v>
                </c:pt>
                <c:pt idx="16">
                  <c:v>0.48899999999999999</c:v>
                </c:pt>
                <c:pt idx="17">
                  <c:v>0.49199999999999999</c:v>
                </c:pt>
                <c:pt idx="18">
                  <c:v>0.495</c:v>
                </c:pt>
                <c:pt idx="19">
                  <c:v>0.503</c:v>
                </c:pt>
                <c:pt idx="20">
                  <c:v>0.50900000000000001</c:v>
                </c:pt>
                <c:pt idx="21">
                  <c:v>0.51100000000000001</c:v>
                </c:pt>
                <c:pt idx="22">
                  <c:v>0.51200000000000001</c:v>
                </c:pt>
                <c:pt idx="23">
                  <c:v>0.53800000000000003</c:v>
                </c:pt>
                <c:pt idx="24">
                  <c:v>0.53900000000000003</c:v>
                </c:pt>
                <c:pt idx="25">
                  <c:v>0.53900000000000003</c:v>
                </c:pt>
                <c:pt idx="26">
                  <c:v>0.54700000000000004</c:v>
                </c:pt>
                <c:pt idx="27">
                  <c:v>0.55000000000000004</c:v>
                </c:pt>
                <c:pt idx="28">
                  <c:v>0.55100000000000005</c:v>
                </c:pt>
                <c:pt idx="29">
                  <c:v>0.55600000000000005</c:v>
                </c:pt>
                <c:pt idx="30">
                  <c:v>0.56100000000000005</c:v>
                </c:pt>
                <c:pt idx="31">
                  <c:v>0.56999999999999995</c:v>
                </c:pt>
                <c:pt idx="32">
                  <c:v>0.57799999999999996</c:v>
                </c:pt>
                <c:pt idx="33">
                  <c:v>0.58899999999999997</c:v>
                </c:pt>
                <c:pt idx="34">
                  <c:v>0.6</c:v>
                </c:pt>
                <c:pt idx="35">
                  <c:v>0.63100000000000001</c:v>
                </c:pt>
                <c:pt idx="36">
                  <c:v>0.64</c:v>
                </c:pt>
                <c:pt idx="37">
                  <c:v>0.65200000000000002</c:v>
                </c:pt>
              </c:numCache>
            </c:numRef>
          </c:val>
          <c:extLst>
            <c:ext xmlns:c16="http://schemas.microsoft.com/office/drawing/2014/chart" uri="{C3380CC4-5D6E-409C-BE32-E72D297353CC}">
              <c16:uniqueId val="{00000000-225C-48E4-8356-B5713E98B015}"/>
            </c:ext>
          </c:extLst>
        </c:ser>
        <c:dLbls>
          <c:showLegendKey val="0"/>
          <c:showVal val="0"/>
          <c:showCatName val="0"/>
          <c:showSerName val="0"/>
          <c:showPercent val="0"/>
          <c:showBubbleSize val="0"/>
        </c:dLbls>
        <c:gapWidth val="30"/>
        <c:overlap val="30"/>
        <c:axId val="431096920"/>
        <c:axId val="431096528"/>
      </c:barChart>
      <c:catAx>
        <c:axId val="43109574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31096136"/>
        <c:crosses val="autoZero"/>
        <c:auto val="0"/>
        <c:lblAlgn val="ctr"/>
        <c:lblOffset val="100"/>
        <c:noMultiLvlLbl val="0"/>
      </c:catAx>
      <c:valAx>
        <c:axId val="431096136"/>
        <c:scaling>
          <c:orientation val="minMax"/>
        </c:scaling>
        <c:delete val="1"/>
        <c:axPos val="b"/>
        <c:numFmt formatCode="#,##0%" sourceLinked="0"/>
        <c:majorTickMark val="out"/>
        <c:minorTickMark val="none"/>
        <c:tickLblPos val="nextTo"/>
        <c:crossAx val="431095744"/>
        <c:crosses val="autoZero"/>
        <c:crossBetween val="between"/>
      </c:valAx>
      <c:valAx>
        <c:axId val="431096528"/>
        <c:scaling>
          <c:orientation val="minMax"/>
        </c:scaling>
        <c:delete val="0"/>
        <c:axPos val="t"/>
        <c:numFmt formatCode="0.00%" sourceLinked="1"/>
        <c:majorTickMark val="none"/>
        <c:minorTickMark val="none"/>
        <c:tickLblPos val="none"/>
        <c:crossAx val="431096920"/>
        <c:crosses val="max"/>
        <c:crossBetween val="between"/>
      </c:valAx>
      <c:catAx>
        <c:axId val="431096920"/>
        <c:scaling>
          <c:orientation val="minMax"/>
        </c:scaling>
        <c:delete val="1"/>
        <c:axPos val="l"/>
        <c:numFmt formatCode="General" sourceLinked="1"/>
        <c:majorTickMark val="out"/>
        <c:minorTickMark val="none"/>
        <c:tickLblPos val="nextTo"/>
        <c:crossAx val="431096528"/>
        <c:crosses val="autoZero"/>
        <c:auto val="1"/>
        <c:lblAlgn val="ctr"/>
        <c:lblOffset val="100"/>
        <c:noMultiLvlLbl val="0"/>
      </c:cat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Child</a:t>
            </a:r>
            <a:r>
              <a:rPr lang="en-US" baseline="0"/>
              <a:t> and Youth Monthly Service Provision</a:t>
            </a:r>
            <a:r>
              <a:rPr lang="en-US"/>
              <a:t> % (&gt;=65%)</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'T.ChildMonthlyService Provision'!$A$2:$A$40</c:f>
              <c:strCache>
                <c:ptCount val="39"/>
                <c:pt idx="0">
                  <c:v>HILL COUNTRY COMMUNITY MHDD CENTER</c:v>
                </c:pt>
                <c:pt idx="1">
                  <c:v>GULF BEND MHMR CENTER</c:v>
                </c:pt>
                <c:pt idx="2">
                  <c:v>TEXAS PANHANDLE CENTERS</c:v>
                </c:pt>
                <c:pt idx="3">
                  <c:v>CENTRAL COUNTIES SERVICES</c:v>
                </c:pt>
                <c:pt idx="4">
                  <c:v>HELEN FARABEE CENTERS</c:v>
                </c:pt>
                <c:pt idx="5">
                  <c:v>ANDREWS CENTER</c:v>
                </c:pt>
                <c:pt idx="6">
                  <c:v>BORDER REGION BEHAVIORAL HEALTH CENTER</c:v>
                </c:pt>
                <c:pt idx="7">
                  <c:v>PECAN VALLEY CENTERS</c:v>
                </c:pt>
                <c:pt idx="8">
                  <c:v>EMERGENCE HEALTH NETWORK</c:v>
                </c:pt>
                <c:pt idx="9">
                  <c:v>THE GULF COAST CENTER</c:v>
                </c:pt>
                <c:pt idx="10">
                  <c:v>AUSTIN-TRAVIS CO INTEGRAL CARE</c:v>
                </c:pt>
                <c:pt idx="11">
                  <c:v>BEHAVIORAL HEALTH CENTER OF NUECES COUNTY</c:v>
                </c:pt>
                <c:pt idx="12">
                  <c:v>ACCESS</c:v>
                </c:pt>
                <c:pt idx="13">
                  <c:v>CAMINO REAL COMMUNITY SERVICES</c:v>
                </c:pt>
                <c:pt idx="14">
                  <c:v>BLUEBONNET TRAILS COMMUNITY SERVICES</c:v>
                </c:pt>
                <c:pt idx="15">
                  <c:v>MHMR OF TARRANT COUNTY</c:v>
                </c:pt>
                <c:pt idx="16">
                  <c:v>CENTER FOR LIFE RESOURCES</c:v>
                </c:pt>
                <c:pt idx="17">
                  <c:v>NTBHA</c:v>
                </c:pt>
                <c:pt idx="18">
                  <c:v>DENTON COUNTY MHMR CENTER</c:v>
                </c:pt>
                <c:pt idx="19">
                  <c:v>BURKE CENTER</c:v>
                </c:pt>
                <c:pt idx="20">
                  <c:v>COASTAL PLAINS COMMUNITY CENTER</c:v>
                </c:pt>
                <c:pt idx="21">
                  <c:v>STARCARE SPECIALTY HEALTH SYSTEM</c:v>
                </c:pt>
                <c:pt idx="22">
                  <c:v>MHMR AUTHORITY OF HARRIS COU</c:v>
                </c:pt>
                <c:pt idx="23">
                  <c:v>TEXANA COMMUNITY MHMR CENTER</c:v>
                </c:pt>
                <c:pt idx="24">
                  <c:v>HEART OF TEXAS REGION MHMR CENTER</c:v>
                </c:pt>
                <c:pt idx="25">
                  <c:v>LIFE PATH</c:v>
                </c:pt>
                <c:pt idx="26">
                  <c:v>MHMR AUTH.OF BRAZOS VALLEY</c:v>
                </c:pt>
                <c:pt idx="27">
                  <c:v>LAKES REGIONAL MHMR CENTER</c:v>
                </c:pt>
                <c:pt idx="28">
                  <c:v>TRI-COUNTY MHMR SERVICES</c:v>
                </c:pt>
                <c:pt idx="29">
                  <c:v>THE CENTER FOR HEALTH CARE SERVICES</c:v>
                </c:pt>
                <c:pt idx="30">
                  <c:v>BETTY HARDWICK CENTER</c:v>
                </c:pt>
                <c:pt idx="31">
                  <c:v>TROPICAL TEXAS BEHAVIORAL HEALTH</c:v>
                </c:pt>
                <c:pt idx="32">
                  <c:v>TEXOMA COMMUNITY CENTER</c:v>
                </c:pt>
                <c:pt idx="33">
                  <c:v>WEST TEXAS CENTERS</c:v>
                </c:pt>
                <c:pt idx="34">
                  <c:v>MHMR SERVICES FOR THE CONCHO VALLEY</c:v>
                </c:pt>
                <c:pt idx="35">
                  <c:v>COMMUNITY HEALTHCORE</c:v>
                </c:pt>
                <c:pt idx="36">
                  <c:v>SPINDLETOP CENTER</c:v>
                </c:pt>
                <c:pt idx="37">
                  <c:v>PERMIAN BASIN COMMUNITY CENTERS FOR</c:v>
                </c:pt>
                <c:pt idx="38">
                  <c:v>CENTRAL PLAINS CENTER</c:v>
                </c:pt>
              </c:strCache>
            </c:strRef>
          </c:cat>
          <c:val>
            <c:numRef>
              <c:f>'T.ChildMonthlyService Provision'!$B$2:$B$40</c:f>
              <c:numCache>
                <c:formatCode>#,##0.0%</c:formatCode>
                <c:ptCount val="39"/>
                <c:pt idx="0">
                  <c:v>0.194095477386935</c:v>
                </c:pt>
                <c:pt idx="1">
                  <c:v>0.212249208025343</c:v>
                </c:pt>
                <c:pt idx="2">
                  <c:v>0.221959459459459</c:v>
                </c:pt>
                <c:pt idx="3">
                  <c:v>0.24150943396226399</c:v>
                </c:pt>
                <c:pt idx="4">
                  <c:v>0.25394321766561501</c:v>
                </c:pt>
                <c:pt idx="5">
                  <c:v>0.25568942436412301</c:v>
                </c:pt>
                <c:pt idx="6">
                  <c:v>0.26135831381732999</c:v>
                </c:pt>
                <c:pt idx="7">
                  <c:v>0.26234489744239098</c:v>
                </c:pt>
                <c:pt idx="8">
                  <c:v>0.26732456140350902</c:v>
                </c:pt>
                <c:pt idx="9">
                  <c:v>0.27468060394889698</c:v>
                </c:pt>
                <c:pt idx="10">
                  <c:v>0.279754921131534</c:v>
                </c:pt>
                <c:pt idx="11">
                  <c:v>0.28490672696438701</c:v>
                </c:pt>
                <c:pt idx="12">
                  <c:v>0.28759124087591198</c:v>
                </c:pt>
                <c:pt idx="13">
                  <c:v>0.29562223315297598</c:v>
                </c:pt>
                <c:pt idx="14">
                  <c:v>0.30017177211565998</c:v>
                </c:pt>
                <c:pt idx="15">
                  <c:v>0.30778258637130501</c:v>
                </c:pt>
                <c:pt idx="16">
                  <c:v>0.311083123425693</c:v>
                </c:pt>
                <c:pt idx="17">
                  <c:v>0.34240848373610699</c:v>
                </c:pt>
                <c:pt idx="18">
                  <c:v>0.34692144373673001</c:v>
                </c:pt>
                <c:pt idx="19">
                  <c:v>0.35423116615067102</c:v>
                </c:pt>
                <c:pt idx="20">
                  <c:v>0.35796645702306101</c:v>
                </c:pt>
                <c:pt idx="21">
                  <c:v>0.36826599326599302</c:v>
                </c:pt>
                <c:pt idx="22">
                  <c:v>0.380154077232424</c:v>
                </c:pt>
                <c:pt idx="23">
                  <c:v>0.38696418085731099</c:v>
                </c:pt>
                <c:pt idx="24">
                  <c:v>0.39151470040937802</c:v>
                </c:pt>
                <c:pt idx="25">
                  <c:v>0.40016478989288701</c:v>
                </c:pt>
                <c:pt idx="26">
                  <c:v>0.41932270916334702</c:v>
                </c:pt>
                <c:pt idx="27">
                  <c:v>0.443965517241379</c:v>
                </c:pt>
                <c:pt idx="28">
                  <c:v>0.45205479452054798</c:v>
                </c:pt>
                <c:pt idx="29">
                  <c:v>0.459818656067569</c:v>
                </c:pt>
                <c:pt idx="30">
                  <c:v>0.48822374877330699</c:v>
                </c:pt>
                <c:pt idx="31">
                  <c:v>0.49460405425113002</c:v>
                </c:pt>
                <c:pt idx="32">
                  <c:v>0.49870934434692799</c:v>
                </c:pt>
                <c:pt idx="33">
                  <c:v>0.50023618327822394</c:v>
                </c:pt>
                <c:pt idx="34">
                  <c:v>0.50613915416098199</c:v>
                </c:pt>
                <c:pt idx="35">
                  <c:v>0.55783183952198001</c:v>
                </c:pt>
              </c:numCache>
            </c:numRef>
          </c:val>
          <c:extLst>
            <c:ext xmlns:c16="http://schemas.microsoft.com/office/drawing/2014/chart" uri="{C3380CC4-5D6E-409C-BE32-E72D297353CC}">
              <c16:uniqueId val="{00000000-D6F5-41E8-84DE-15113947415E}"/>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'T.ChildMonthlyService Provision'!$A$2:$A$40</c:f>
              <c:strCache>
                <c:ptCount val="39"/>
                <c:pt idx="0">
                  <c:v>HILL COUNTRY COMMUNITY MHDD CENTER</c:v>
                </c:pt>
                <c:pt idx="1">
                  <c:v>GULF BEND MHMR CENTER</c:v>
                </c:pt>
                <c:pt idx="2">
                  <c:v>TEXAS PANHANDLE CENTERS</c:v>
                </c:pt>
                <c:pt idx="3">
                  <c:v>CENTRAL COUNTIES SERVICES</c:v>
                </c:pt>
                <c:pt idx="4">
                  <c:v>HELEN FARABEE CENTERS</c:v>
                </c:pt>
                <c:pt idx="5">
                  <c:v>ANDREWS CENTER</c:v>
                </c:pt>
                <c:pt idx="6">
                  <c:v>BORDER REGION BEHAVIORAL HEALTH CENTER</c:v>
                </c:pt>
                <c:pt idx="7">
                  <c:v>PECAN VALLEY CENTERS</c:v>
                </c:pt>
                <c:pt idx="8">
                  <c:v>EMERGENCE HEALTH NETWORK</c:v>
                </c:pt>
                <c:pt idx="9">
                  <c:v>THE GULF COAST CENTER</c:v>
                </c:pt>
                <c:pt idx="10">
                  <c:v>AUSTIN-TRAVIS CO INTEGRAL CARE</c:v>
                </c:pt>
                <c:pt idx="11">
                  <c:v>BEHAVIORAL HEALTH CENTER OF NUECES COUNTY</c:v>
                </c:pt>
                <c:pt idx="12">
                  <c:v>ACCESS</c:v>
                </c:pt>
                <c:pt idx="13">
                  <c:v>CAMINO REAL COMMUNITY SERVICES</c:v>
                </c:pt>
                <c:pt idx="14">
                  <c:v>BLUEBONNET TRAILS COMMUNITY SERVICES</c:v>
                </c:pt>
                <c:pt idx="15">
                  <c:v>MHMR OF TARRANT COUNTY</c:v>
                </c:pt>
                <c:pt idx="16">
                  <c:v>CENTER FOR LIFE RESOURCES</c:v>
                </c:pt>
                <c:pt idx="17">
                  <c:v>NTBHA</c:v>
                </c:pt>
                <c:pt idx="18">
                  <c:v>DENTON COUNTY MHMR CENTER</c:v>
                </c:pt>
                <c:pt idx="19">
                  <c:v>BURKE CENTER</c:v>
                </c:pt>
                <c:pt idx="20">
                  <c:v>COASTAL PLAINS COMMUNITY CENTER</c:v>
                </c:pt>
                <c:pt idx="21">
                  <c:v>STARCARE SPECIALTY HEALTH SYSTEM</c:v>
                </c:pt>
                <c:pt idx="22">
                  <c:v>MHMR AUTHORITY OF HARRIS COU</c:v>
                </c:pt>
                <c:pt idx="23">
                  <c:v>TEXANA COMMUNITY MHMR CENTER</c:v>
                </c:pt>
                <c:pt idx="24">
                  <c:v>HEART OF TEXAS REGION MHMR CENTER</c:v>
                </c:pt>
                <c:pt idx="25">
                  <c:v>LIFE PATH</c:v>
                </c:pt>
                <c:pt idx="26">
                  <c:v>MHMR AUTH.OF BRAZOS VALLEY</c:v>
                </c:pt>
                <c:pt idx="27">
                  <c:v>LAKES REGIONAL MHMR CENTER</c:v>
                </c:pt>
                <c:pt idx="28">
                  <c:v>TRI-COUNTY MHMR SERVICES</c:v>
                </c:pt>
                <c:pt idx="29">
                  <c:v>THE CENTER FOR HEALTH CARE SERVICES</c:v>
                </c:pt>
                <c:pt idx="30">
                  <c:v>BETTY HARDWICK CENTER</c:v>
                </c:pt>
                <c:pt idx="31">
                  <c:v>TROPICAL TEXAS BEHAVIORAL HEALTH</c:v>
                </c:pt>
                <c:pt idx="32">
                  <c:v>TEXOMA COMMUNITY CENTER</c:v>
                </c:pt>
                <c:pt idx="33">
                  <c:v>WEST TEXAS CENTERS</c:v>
                </c:pt>
                <c:pt idx="34">
                  <c:v>MHMR SERVICES FOR THE CONCHO VALLEY</c:v>
                </c:pt>
                <c:pt idx="35">
                  <c:v>COMMUNITY HEALTHCORE</c:v>
                </c:pt>
                <c:pt idx="36">
                  <c:v>SPINDLETOP CENTER</c:v>
                </c:pt>
                <c:pt idx="37">
                  <c:v>PERMIAN BASIN COMMUNITY CENTERS FOR</c:v>
                </c:pt>
                <c:pt idx="38">
                  <c:v>CENTRAL PLAINS CENTER</c:v>
                </c:pt>
              </c:strCache>
            </c:strRef>
          </c:cat>
          <c:val>
            <c:numRef>
              <c:f>'T.ChildMonthlyService Provision'!$C$2:$C$40</c:f>
              <c:numCache>
                <c:formatCode>#,##0.0%</c:formatCode>
                <c:ptCount val="39"/>
                <c:pt idx="36">
                  <c:v>0.76336477987421403</c:v>
                </c:pt>
                <c:pt idx="37">
                  <c:v>0.83639596917605197</c:v>
                </c:pt>
              </c:numCache>
            </c:numRef>
          </c:val>
          <c:extLst>
            <c:ext xmlns:c16="http://schemas.microsoft.com/office/drawing/2014/chart" uri="{C3380CC4-5D6E-409C-BE32-E72D297353CC}">
              <c16:uniqueId val="{00000001-D6F5-41E8-84DE-15113947415E}"/>
            </c:ext>
          </c:extLst>
        </c:ser>
        <c:dLbls>
          <c:showLegendKey val="0"/>
          <c:showVal val="1"/>
          <c:showCatName val="0"/>
          <c:showSerName val="0"/>
          <c:showPercent val="0"/>
          <c:showBubbleSize val="0"/>
        </c:dLbls>
        <c:gapWidth val="0"/>
        <c:overlap val="11"/>
        <c:axId val="430760112"/>
        <c:axId val="430760504"/>
      </c:barChart>
      <c:catAx>
        <c:axId val="430760112"/>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30760504"/>
        <c:crosses val="autoZero"/>
        <c:auto val="0"/>
        <c:lblAlgn val="ctr"/>
        <c:lblOffset val="100"/>
        <c:noMultiLvlLbl val="0"/>
      </c:catAx>
      <c:valAx>
        <c:axId val="430760504"/>
        <c:scaling>
          <c:orientation val="minMax"/>
        </c:scaling>
        <c:delete val="1"/>
        <c:axPos val="b"/>
        <c:numFmt formatCode="#,##0%" sourceLinked="0"/>
        <c:majorTickMark val="out"/>
        <c:minorTickMark val="none"/>
        <c:tickLblPos val="nextTo"/>
        <c:crossAx val="43076011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Counseling Target % (&gt;= 12%)</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'C.CounselingTarget'!$A$2:$A$40</c:f>
              <c:strCache>
                <c:ptCount val="39"/>
                <c:pt idx="0">
                  <c:v>CENTRAL PLAINS CENTER</c:v>
                </c:pt>
                <c:pt idx="1">
                  <c:v>BEHAVIORAL HEALTH CENTER OF NUECES COUNTY</c:v>
                </c:pt>
                <c:pt idx="2">
                  <c:v>CENTER FOR LIFE RESOURCES</c:v>
                </c:pt>
                <c:pt idx="3">
                  <c:v>MHMR SERVICES FOR THE CONCHO VALLEY</c:v>
                </c:pt>
                <c:pt idx="4">
                  <c:v>COASTAL PLAINS COMMUNITY CENTER</c:v>
                </c:pt>
                <c:pt idx="5">
                  <c:v>TRI-COUNTY MHMR SERVICES</c:v>
                </c:pt>
                <c:pt idx="6">
                  <c:v>STARCARE SPECIALTY HEALTH SYSTEM</c:v>
                </c:pt>
                <c:pt idx="7">
                  <c:v>TEXOMA COMMUNITY CENTER</c:v>
                </c:pt>
                <c:pt idx="8">
                  <c:v>SPINDLETOP CENTER</c:v>
                </c:pt>
                <c:pt idx="9">
                  <c:v>HEART OF TEXAS REGION MHMR CENTER</c:v>
                </c:pt>
                <c:pt idx="10">
                  <c:v>TROPICAL TEXAS BEHAVIORAL HEALTH</c:v>
                </c:pt>
                <c:pt idx="11">
                  <c:v>BORDER REGION BEHAVIORAL HEALTH CENTER</c:v>
                </c:pt>
                <c:pt idx="12">
                  <c:v>AUSTIN-TRAVIS CO INTEGRAL CARE</c:v>
                </c:pt>
                <c:pt idx="13">
                  <c:v>CAMINO REAL COMMUNITY SERVICES</c:v>
                </c:pt>
                <c:pt idx="14">
                  <c:v>LAKES REGIONAL MHMR CENTER</c:v>
                </c:pt>
                <c:pt idx="15">
                  <c:v>EMERGENCE HEALTH NETWORK</c:v>
                </c:pt>
                <c:pt idx="16">
                  <c:v>TEXAS PANHANDLE CENTERS</c:v>
                </c:pt>
                <c:pt idx="17">
                  <c:v>GULF BEND MHMR CENTER</c:v>
                </c:pt>
                <c:pt idx="18">
                  <c:v>MHMR OF TARRANT COUNTY</c:v>
                </c:pt>
                <c:pt idx="19">
                  <c:v>BETTY HARDWICK CENTER</c:v>
                </c:pt>
                <c:pt idx="20">
                  <c:v>THE CENTER FOR HEALTH CARE SERVICES</c:v>
                </c:pt>
                <c:pt idx="21">
                  <c:v>PECAN VALLEY CENTERS</c:v>
                </c:pt>
                <c:pt idx="22">
                  <c:v>MHMR AUTH.OF BRAZOS VALLEY</c:v>
                </c:pt>
                <c:pt idx="23">
                  <c:v>LIFE PATH</c:v>
                </c:pt>
                <c:pt idx="24">
                  <c:v>ACCESS</c:v>
                </c:pt>
                <c:pt idx="25">
                  <c:v>WEST TEXAS CENTERS</c:v>
                </c:pt>
                <c:pt idx="26">
                  <c:v>HELEN FARABEE CENTERS</c:v>
                </c:pt>
                <c:pt idx="27">
                  <c:v>NTBHA</c:v>
                </c:pt>
                <c:pt idx="28">
                  <c:v>DENTON COUNTY MHMR CENTER</c:v>
                </c:pt>
                <c:pt idx="29">
                  <c:v>CENTRAL COUNTIES SERVICES</c:v>
                </c:pt>
                <c:pt idx="30">
                  <c:v>BURKE CENTER</c:v>
                </c:pt>
                <c:pt idx="31">
                  <c:v>COMMUNITY HEALTHCORE</c:v>
                </c:pt>
                <c:pt idx="32">
                  <c:v>HILL COUNTRY COMMUNITY MHDD CENTER</c:v>
                </c:pt>
                <c:pt idx="33">
                  <c:v>BLUEBONNET TRAILS COMMUNITY SERVICES</c:v>
                </c:pt>
                <c:pt idx="34">
                  <c:v>ANDREWS CENTER</c:v>
                </c:pt>
                <c:pt idx="35">
                  <c:v>THE GULF COAST CENTER</c:v>
                </c:pt>
                <c:pt idx="36">
                  <c:v>TEXANA COMMUNITY MHMR CENTER</c:v>
                </c:pt>
                <c:pt idx="37">
                  <c:v>PERMIAN BASIN COMMUNITY CENTERS FOR</c:v>
                </c:pt>
                <c:pt idx="38">
                  <c:v>MHMR AUTHORITY OF HARRIS COU</c:v>
                </c:pt>
              </c:strCache>
            </c:strRef>
          </c:cat>
          <c:val>
            <c:numRef>
              <c:f>'C.CounselingTarget'!$B$2:$B$40</c:f>
              <c:numCache>
                <c:formatCode>#,##0.0%</c:formatCode>
                <c:ptCount val="39"/>
                <c:pt idx="0" formatCode="0%">
                  <c:v>0</c:v>
                </c:pt>
                <c:pt idx="1">
                  <c:v>0.106809078771696</c:v>
                </c:pt>
              </c:numCache>
            </c:numRef>
          </c:val>
          <c:extLst>
            <c:ext xmlns:c16="http://schemas.microsoft.com/office/drawing/2014/chart" uri="{C3380CC4-5D6E-409C-BE32-E72D297353CC}">
              <c16:uniqueId val="{00000000-2AA5-4BF3-950D-F652F83ADE2F}"/>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'C.CounselingTarget'!$A$2:$A$40</c:f>
              <c:strCache>
                <c:ptCount val="39"/>
                <c:pt idx="0">
                  <c:v>CENTRAL PLAINS CENTER</c:v>
                </c:pt>
                <c:pt idx="1">
                  <c:v>BEHAVIORAL HEALTH CENTER OF NUECES COUNTY</c:v>
                </c:pt>
                <c:pt idx="2">
                  <c:v>CENTER FOR LIFE RESOURCES</c:v>
                </c:pt>
                <c:pt idx="3">
                  <c:v>MHMR SERVICES FOR THE CONCHO VALLEY</c:v>
                </c:pt>
                <c:pt idx="4">
                  <c:v>COASTAL PLAINS COMMUNITY CENTER</c:v>
                </c:pt>
                <c:pt idx="5">
                  <c:v>TRI-COUNTY MHMR SERVICES</c:v>
                </c:pt>
                <c:pt idx="6">
                  <c:v>STARCARE SPECIALTY HEALTH SYSTEM</c:v>
                </c:pt>
                <c:pt idx="7">
                  <c:v>TEXOMA COMMUNITY CENTER</c:v>
                </c:pt>
                <c:pt idx="8">
                  <c:v>SPINDLETOP CENTER</c:v>
                </c:pt>
                <c:pt idx="9">
                  <c:v>HEART OF TEXAS REGION MHMR CENTER</c:v>
                </c:pt>
                <c:pt idx="10">
                  <c:v>TROPICAL TEXAS BEHAVIORAL HEALTH</c:v>
                </c:pt>
                <c:pt idx="11">
                  <c:v>BORDER REGION BEHAVIORAL HEALTH CENTER</c:v>
                </c:pt>
                <c:pt idx="12">
                  <c:v>AUSTIN-TRAVIS CO INTEGRAL CARE</c:v>
                </c:pt>
                <c:pt idx="13">
                  <c:v>CAMINO REAL COMMUNITY SERVICES</c:v>
                </c:pt>
                <c:pt idx="14">
                  <c:v>LAKES REGIONAL MHMR CENTER</c:v>
                </c:pt>
                <c:pt idx="15">
                  <c:v>EMERGENCE HEALTH NETWORK</c:v>
                </c:pt>
                <c:pt idx="16">
                  <c:v>TEXAS PANHANDLE CENTERS</c:v>
                </c:pt>
                <c:pt idx="17">
                  <c:v>GULF BEND MHMR CENTER</c:v>
                </c:pt>
                <c:pt idx="18">
                  <c:v>MHMR OF TARRANT COUNTY</c:v>
                </c:pt>
                <c:pt idx="19">
                  <c:v>BETTY HARDWICK CENTER</c:v>
                </c:pt>
                <c:pt idx="20">
                  <c:v>THE CENTER FOR HEALTH CARE SERVICES</c:v>
                </c:pt>
                <c:pt idx="21">
                  <c:v>PECAN VALLEY CENTERS</c:v>
                </c:pt>
                <c:pt idx="22">
                  <c:v>MHMR AUTH.OF BRAZOS VALLEY</c:v>
                </c:pt>
                <c:pt idx="23">
                  <c:v>LIFE PATH</c:v>
                </c:pt>
                <c:pt idx="24">
                  <c:v>ACCESS</c:v>
                </c:pt>
                <c:pt idx="25">
                  <c:v>WEST TEXAS CENTERS</c:v>
                </c:pt>
                <c:pt idx="26">
                  <c:v>HELEN FARABEE CENTERS</c:v>
                </c:pt>
                <c:pt idx="27">
                  <c:v>NTBHA</c:v>
                </c:pt>
                <c:pt idx="28">
                  <c:v>DENTON COUNTY MHMR CENTER</c:v>
                </c:pt>
                <c:pt idx="29">
                  <c:v>CENTRAL COUNTIES SERVICES</c:v>
                </c:pt>
                <c:pt idx="30">
                  <c:v>BURKE CENTER</c:v>
                </c:pt>
                <c:pt idx="31">
                  <c:v>COMMUNITY HEALTHCORE</c:v>
                </c:pt>
                <c:pt idx="32">
                  <c:v>HILL COUNTRY COMMUNITY MHDD CENTER</c:v>
                </c:pt>
                <c:pt idx="33">
                  <c:v>BLUEBONNET TRAILS COMMUNITY SERVICES</c:v>
                </c:pt>
                <c:pt idx="34">
                  <c:v>ANDREWS CENTER</c:v>
                </c:pt>
                <c:pt idx="35">
                  <c:v>THE GULF COAST CENTER</c:v>
                </c:pt>
                <c:pt idx="36">
                  <c:v>TEXANA COMMUNITY MHMR CENTER</c:v>
                </c:pt>
                <c:pt idx="37">
                  <c:v>PERMIAN BASIN COMMUNITY CENTERS FOR</c:v>
                </c:pt>
                <c:pt idx="38">
                  <c:v>MHMR AUTHORITY OF HARRIS COU</c:v>
                </c:pt>
              </c:strCache>
            </c:strRef>
          </c:cat>
          <c:val>
            <c:numRef>
              <c:f>'C.CounselingTarget'!$C$2:$C$40</c:f>
              <c:numCache>
                <c:formatCode>#,##0%</c:formatCode>
                <c:ptCount val="39"/>
                <c:pt idx="2" formatCode="#,##0.0%">
                  <c:v>0.160714285714286</c:v>
                </c:pt>
                <c:pt idx="3" formatCode="#,##0.0%">
                  <c:v>0.17514124293785299</c:v>
                </c:pt>
                <c:pt idx="4" formatCode="#,##0.0%">
                  <c:v>0.17560462670872801</c:v>
                </c:pt>
                <c:pt idx="5" formatCode="#,##0.0%">
                  <c:v>0.17935702199661599</c:v>
                </c:pt>
                <c:pt idx="6" formatCode="#,##0.0%">
                  <c:v>0.18985849056603801</c:v>
                </c:pt>
                <c:pt idx="7" formatCode="#,##0.0%">
                  <c:v>0.20760534429599201</c:v>
                </c:pt>
                <c:pt idx="8" formatCode="#,##0.0%">
                  <c:v>0.21153846153846201</c:v>
                </c:pt>
                <c:pt idx="9" formatCode="#,##0.0%">
                  <c:v>0.22206095791001501</c:v>
                </c:pt>
                <c:pt idx="10" formatCode="#,##0.0%">
                  <c:v>0.22590963614554199</c:v>
                </c:pt>
                <c:pt idx="11" formatCode="#,##0.0%">
                  <c:v>0.23187108325872899</c:v>
                </c:pt>
                <c:pt idx="12" formatCode="#,##0.0%">
                  <c:v>0.29149959903769002</c:v>
                </c:pt>
                <c:pt idx="13" formatCode="#,##0.0%">
                  <c:v>0.29882604055496298</c:v>
                </c:pt>
                <c:pt idx="14" formatCode="#,##0.0%">
                  <c:v>0.30705882352941199</c:v>
                </c:pt>
                <c:pt idx="15" formatCode="#,##0.0%">
                  <c:v>0.34446819882415802</c:v>
                </c:pt>
                <c:pt idx="16" formatCode="#,##0.0%">
                  <c:v>0.35882831570382401</c:v>
                </c:pt>
                <c:pt idx="17" formatCode="#,##0.0%">
                  <c:v>0.39563106796116498</c:v>
                </c:pt>
                <c:pt idx="18" formatCode="#,##0.0%">
                  <c:v>0.39617595935285499</c:v>
                </c:pt>
                <c:pt idx="19" formatCode="#,##0.0%">
                  <c:v>0.39873417721519</c:v>
                </c:pt>
                <c:pt idx="20" formatCode="#,##0.0%">
                  <c:v>0.41459137144861502</c:v>
                </c:pt>
                <c:pt idx="21" formatCode="#,##0.0%">
                  <c:v>0.41528662420382201</c:v>
                </c:pt>
                <c:pt idx="22" formatCode="#,##0.0%">
                  <c:v>0.463576158940397</c:v>
                </c:pt>
                <c:pt idx="23" formatCode="#,##0.0%">
                  <c:v>0.48790322580645201</c:v>
                </c:pt>
                <c:pt idx="24" formatCode="#,##0.0%">
                  <c:v>0.489247311827957</c:v>
                </c:pt>
                <c:pt idx="25" formatCode="#,##0.0%">
                  <c:v>0.50371944739638697</c:v>
                </c:pt>
                <c:pt idx="26" formatCode="#,##0.0%">
                  <c:v>0.50883935434281302</c:v>
                </c:pt>
                <c:pt idx="27" formatCode="#,##0.0%">
                  <c:v>0.59493133229505901</c:v>
                </c:pt>
                <c:pt idx="28" formatCode="#,##0.0%">
                  <c:v>0.63666666666666705</c:v>
                </c:pt>
                <c:pt idx="29" formatCode="#,##0.0%">
                  <c:v>0.65006385696040903</c:v>
                </c:pt>
                <c:pt idx="30" formatCode="#,##0.0%">
                  <c:v>0.65540218943360296</c:v>
                </c:pt>
                <c:pt idx="31" formatCode="#,##0.0%">
                  <c:v>0.74512987012986998</c:v>
                </c:pt>
                <c:pt idx="32" formatCode="#,##0.0%">
                  <c:v>0.74668435013262602</c:v>
                </c:pt>
                <c:pt idx="33" formatCode="#,##0.0%">
                  <c:v>0.80900243309002395</c:v>
                </c:pt>
                <c:pt idx="34" formatCode="#,##0.0%">
                  <c:v>0.841968911917098</c:v>
                </c:pt>
                <c:pt idx="35" formatCode="#,##0.0%">
                  <c:v>0.84489281210592704</c:v>
                </c:pt>
                <c:pt idx="36" formatCode="#,##0.0%">
                  <c:v>0.86673346693386799</c:v>
                </c:pt>
                <c:pt idx="37" formatCode="#,##0.0%">
                  <c:v>0.90066225165562896</c:v>
                </c:pt>
                <c:pt idx="38" formatCode="#,##0.0%">
                  <c:v>0.966231696384102</c:v>
                </c:pt>
              </c:numCache>
            </c:numRef>
          </c:val>
          <c:extLst>
            <c:ext xmlns:c16="http://schemas.microsoft.com/office/drawing/2014/chart" uri="{C3380CC4-5D6E-409C-BE32-E72D297353CC}">
              <c16:uniqueId val="{00000001-2AA5-4BF3-950D-F652F83ADE2F}"/>
            </c:ext>
          </c:extLst>
        </c:ser>
        <c:dLbls>
          <c:showLegendKey val="0"/>
          <c:showVal val="1"/>
          <c:showCatName val="0"/>
          <c:showSerName val="0"/>
          <c:showPercent val="0"/>
          <c:showBubbleSize val="0"/>
        </c:dLbls>
        <c:gapWidth val="0"/>
        <c:overlap val="11"/>
        <c:axId val="428667152"/>
        <c:axId val="428667544"/>
      </c:barChart>
      <c:catAx>
        <c:axId val="428667152"/>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28667544"/>
        <c:crosses val="autoZero"/>
        <c:auto val="0"/>
        <c:lblAlgn val="ctr"/>
        <c:lblOffset val="100"/>
        <c:noMultiLvlLbl val="0"/>
      </c:catAx>
      <c:valAx>
        <c:axId val="428667544"/>
        <c:scaling>
          <c:orientation val="minMax"/>
        </c:scaling>
        <c:delete val="1"/>
        <c:axPos val="b"/>
        <c:numFmt formatCode="#,##0.0%" sourceLinked="0"/>
        <c:majorTickMark val="none"/>
        <c:minorTickMark val="none"/>
        <c:tickLblPos val="nextTo"/>
        <c:crossAx val="42866715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Child</a:t>
            </a:r>
            <a:r>
              <a:rPr lang="en-US" baseline="0"/>
              <a:t> and Youth School %</a:t>
            </a:r>
            <a:r>
              <a:rPr lang="en-US"/>
              <a:t> (&gt;=60%)</a:t>
            </a:r>
          </a:p>
        </c:rich>
      </c:tx>
      <c:overlay val="0"/>
      <c:spPr>
        <a:noFill/>
        <a:ln w="25400">
          <a:noFill/>
        </a:ln>
      </c:spPr>
    </c:title>
    <c:autoTitleDeleted val="0"/>
    <c:plotArea>
      <c:layout/>
      <c:barChart>
        <c:barDir val="bar"/>
        <c:grouping val="clustered"/>
        <c:varyColors val="0"/>
        <c:ser>
          <c:idx val="0"/>
          <c:order val="0"/>
          <c:spPr>
            <a:solidFill>
              <a:schemeClr val="accent1">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U.School!$A$2:$A$40</c:f>
              <c:strCache>
                <c:ptCount val="39"/>
                <c:pt idx="0">
                  <c:v>SPINDLETOP CENTER</c:v>
                </c:pt>
                <c:pt idx="1">
                  <c:v>MHMR AUTH.OF BRAZOS VALLEY</c:v>
                </c:pt>
                <c:pt idx="2">
                  <c:v>GULF BEND MHMR CENTER</c:v>
                </c:pt>
                <c:pt idx="3">
                  <c:v>MHMR OF TARRANT COUNTY</c:v>
                </c:pt>
                <c:pt idx="4">
                  <c:v>HEART OF TEXAS REGION MHMR CENTER</c:v>
                </c:pt>
                <c:pt idx="5">
                  <c:v>PERMIAN BASIN COMMUNITY CENTERS FOR</c:v>
                </c:pt>
                <c:pt idx="6">
                  <c:v>PECAN VALLEY CENTERS</c:v>
                </c:pt>
                <c:pt idx="7">
                  <c:v>TRI-COUNTY MHMR SERVICES</c:v>
                </c:pt>
                <c:pt idx="8">
                  <c:v>BLUEBONNET TRAILS COMMUNITY SERVICES</c:v>
                </c:pt>
                <c:pt idx="9">
                  <c:v>CENTRAL COUNTIES SERVICES</c:v>
                </c:pt>
                <c:pt idx="10">
                  <c:v>TROPICAL TEXAS BEHAVIORAL HEALTH</c:v>
                </c:pt>
                <c:pt idx="11">
                  <c:v>COASTAL PLAINS COMMUNITY CENTER</c:v>
                </c:pt>
                <c:pt idx="12">
                  <c:v>TEXAS PANHANDLE CENTERS</c:v>
                </c:pt>
                <c:pt idx="13">
                  <c:v>CENTER FOR LIFE RESOURCES</c:v>
                </c:pt>
                <c:pt idx="14">
                  <c:v>TEXANA COMMUNITY MHMR CENTER</c:v>
                </c:pt>
                <c:pt idx="15">
                  <c:v>CAMINO REAL COMMUNITY SERVICES</c:v>
                </c:pt>
                <c:pt idx="16">
                  <c:v>BURKE CENTER</c:v>
                </c:pt>
                <c:pt idx="17">
                  <c:v>BETTY HARDWICK CENTER</c:v>
                </c:pt>
                <c:pt idx="18">
                  <c:v>AUSTIN-TRAVIS CO INTEGRAL CARE</c:v>
                </c:pt>
                <c:pt idx="19">
                  <c:v>THE CENTER FOR HEALTH CARE SERVICES</c:v>
                </c:pt>
                <c:pt idx="20">
                  <c:v>MHMR AUTHORITY OF HARRIS COU</c:v>
                </c:pt>
                <c:pt idx="21">
                  <c:v>EMERGENCE HEALTH NETWORK</c:v>
                </c:pt>
                <c:pt idx="22">
                  <c:v>STARCARE SPECIALTY HEALTH SYSTEM</c:v>
                </c:pt>
                <c:pt idx="23">
                  <c:v>BEHAVIORAL HEALTH CENTER OF NUECES COUNTY</c:v>
                </c:pt>
                <c:pt idx="24">
                  <c:v>WEST TEXAS CENTERS</c:v>
                </c:pt>
                <c:pt idx="25">
                  <c:v>DENTON COUNTY MHMR CENTER</c:v>
                </c:pt>
                <c:pt idx="26">
                  <c:v>THE GULF COAST CENTER</c:v>
                </c:pt>
                <c:pt idx="27">
                  <c:v>TEXOMA COMMUNITY CENTER</c:v>
                </c:pt>
                <c:pt idx="28">
                  <c:v>ANDREWS CENTER</c:v>
                </c:pt>
                <c:pt idx="29">
                  <c:v>HILL COUNTRY COMMUNITY MHDD CENTER</c:v>
                </c:pt>
                <c:pt idx="30">
                  <c:v>COMMUNITY HEALTHCORE</c:v>
                </c:pt>
                <c:pt idx="31">
                  <c:v>NTBHA</c:v>
                </c:pt>
                <c:pt idx="32">
                  <c:v>HELEN FARABEE CENTERS</c:v>
                </c:pt>
                <c:pt idx="33">
                  <c:v>ACCESS</c:v>
                </c:pt>
                <c:pt idx="34">
                  <c:v>BORDER REGION BEHAVIORAL HEALTH CENTER</c:v>
                </c:pt>
                <c:pt idx="35">
                  <c:v>MHMR SERVICES FOR THE CONCHO VALLEY</c:v>
                </c:pt>
                <c:pt idx="36">
                  <c:v>LAKES REGIONAL MHMR CENTER</c:v>
                </c:pt>
                <c:pt idx="37">
                  <c:v>LIFE PATH</c:v>
                </c:pt>
                <c:pt idx="38">
                  <c:v>CENTRAL PLAINS CENTER</c:v>
                </c:pt>
              </c:strCache>
            </c:strRef>
          </c:cat>
          <c:val>
            <c:numRef>
              <c:f>U.School!$B$2:$B$40</c:f>
              <c:numCache>
                <c:formatCode>#,##0.0%</c:formatCode>
                <c:ptCount val="39"/>
                <c:pt idx="2" formatCode="0.00%">
                  <c:v>0.61699999999999999</c:v>
                </c:pt>
                <c:pt idx="3" formatCode="0.00%">
                  <c:v>0.61899999999999999</c:v>
                </c:pt>
                <c:pt idx="4" formatCode="0.00%">
                  <c:v>0.64200000000000002</c:v>
                </c:pt>
                <c:pt idx="5" formatCode="0.00%">
                  <c:v>0.68600000000000005</c:v>
                </c:pt>
                <c:pt idx="6" formatCode="0.00%">
                  <c:v>0.70099999999999996</c:v>
                </c:pt>
                <c:pt idx="7" formatCode="0.00%">
                  <c:v>0.71699999999999997</c:v>
                </c:pt>
                <c:pt idx="8" formatCode="0.00%">
                  <c:v>0.72399999999999998</c:v>
                </c:pt>
                <c:pt idx="9" formatCode="0.00%">
                  <c:v>0.72599999999999998</c:v>
                </c:pt>
                <c:pt idx="10" formatCode="0.00%">
                  <c:v>0.74099999999999999</c:v>
                </c:pt>
                <c:pt idx="11" formatCode="0.00%">
                  <c:v>0.75</c:v>
                </c:pt>
                <c:pt idx="12" formatCode="0.00%">
                  <c:v>0.75600000000000001</c:v>
                </c:pt>
                <c:pt idx="13" formatCode="0.00%">
                  <c:v>0.75900000000000001</c:v>
                </c:pt>
                <c:pt idx="14" formatCode="0.00%">
                  <c:v>0.76100000000000001</c:v>
                </c:pt>
                <c:pt idx="15" formatCode="0.00%">
                  <c:v>0.76200000000000001</c:v>
                </c:pt>
                <c:pt idx="16" formatCode="0.00%">
                  <c:v>0.77500000000000002</c:v>
                </c:pt>
                <c:pt idx="17" formatCode="0.00%">
                  <c:v>0.78200000000000003</c:v>
                </c:pt>
                <c:pt idx="18" formatCode="0.00%">
                  <c:v>0.78300000000000003</c:v>
                </c:pt>
                <c:pt idx="19" formatCode="0.00%">
                  <c:v>0.79500000000000004</c:v>
                </c:pt>
                <c:pt idx="20" formatCode="0.00%">
                  <c:v>0.79600000000000004</c:v>
                </c:pt>
                <c:pt idx="21" formatCode="0.00%">
                  <c:v>0.80100000000000005</c:v>
                </c:pt>
                <c:pt idx="22" formatCode="0.00%">
                  <c:v>0.80200000000000005</c:v>
                </c:pt>
                <c:pt idx="23" formatCode="0.00%">
                  <c:v>0.80400000000000005</c:v>
                </c:pt>
                <c:pt idx="24" formatCode="0.00%">
                  <c:v>0.81899999999999995</c:v>
                </c:pt>
                <c:pt idx="25" formatCode="0.00%">
                  <c:v>0.82</c:v>
                </c:pt>
                <c:pt idx="26" formatCode="0.00%">
                  <c:v>0.82199999999999995</c:v>
                </c:pt>
                <c:pt idx="27" formatCode="0.00%">
                  <c:v>0.82399999999999995</c:v>
                </c:pt>
                <c:pt idx="28" formatCode="0.00%">
                  <c:v>0.83299999999999996</c:v>
                </c:pt>
                <c:pt idx="29" formatCode="0.00%">
                  <c:v>0.84</c:v>
                </c:pt>
                <c:pt idx="30" formatCode="0.00%">
                  <c:v>0.85</c:v>
                </c:pt>
                <c:pt idx="31" formatCode="0.00%">
                  <c:v>0.85399999999999998</c:v>
                </c:pt>
                <c:pt idx="32" formatCode="0.00%">
                  <c:v>0.86099999999999999</c:v>
                </c:pt>
                <c:pt idx="33" formatCode="0.00%">
                  <c:v>0.86299999999999999</c:v>
                </c:pt>
                <c:pt idx="34" formatCode="0.00%">
                  <c:v>0.86399999999999999</c:v>
                </c:pt>
                <c:pt idx="35" formatCode="0.00%">
                  <c:v>0.873</c:v>
                </c:pt>
                <c:pt idx="36" formatCode="0.00%">
                  <c:v>0.90600000000000003</c:v>
                </c:pt>
                <c:pt idx="37" formatCode="0.00%">
                  <c:v>0.91700000000000004</c:v>
                </c:pt>
              </c:numCache>
            </c:numRef>
          </c:val>
          <c:extLst>
            <c:ext xmlns:c16="http://schemas.microsoft.com/office/drawing/2014/chart" uri="{C3380CC4-5D6E-409C-BE32-E72D297353CC}">
              <c16:uniqueId val="{00000000-FD81-4265-B248-1EEDE114BA2E}"/>
            </c:ext>
          </c:extLst>
        </c:ser>
        <c:ser>
          <c:idx val="1"/>
          <c:order val="1"/>
          <c:spPr>
            <a:solidFill>
              <a:schemeClr val="accent2">
                <a:lumMod val="60000"/>
                <a:lumOff val="40000"/>
              </a:schemeClr>
            </a:solidFill>
          </c:spPr>
          <c:invertIfNegative val="0"/>
          <c:dPt>
            <c:idx val="35"/>
            <c:invertIfNegative val="0"/>
            <c:bubble3D val="0"/>
            <c:extLst>
              <c:ext xmlns:c16="http://schemas.microsoft.com/office/drawing/2014/chart" uri="{C3380CC4-5D6E-409C-BE32-E72D297353CC}">
                <c16:uniqueId val="{00000001-FD81-4265-B248-1EEDE114BA2E}"/>
              </c:ext>
            </c:extLst>
          </c:dPt>
          <c:dPt>
            <c:idx val="36"/>
            <c:invertIfNegative val="0"/>
            <c:bubble3D val="0"/>
            <c:extLst>
              <c:ext xmlns:c16="http://schemas.microsoft.com/office/drawing/2014/chart" uri="{C3380CC4-5D6E-409C-BE32-E72D297353CC}">
                <c16:uniqueId val="{00000002-FD81-4265-B248-1EEDE114BA2E}"/>
              </c:ext>
            </c:extLst>
          </c:dPt>
          <c:dLbls>
            <c:numFmt formatCode="0.0%" sourceLinked="0"/>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U.School!$A$2:$A$40</c:f>
              <c:strCache>
                <c:ptCount val="39"/>
                <c:pt idx="0">
                  <c:v>SPINDLETOP CENTER</c:v>
                </c:pt>
                <c:pt idx="1">
                  <c:v>MHMR AUTH.OF BRAZOS VALLEY</c:v>
                </c:pt>
                <c:pt idx="2">
                  <c:v>GULF BEND MHMR CENTER</c:v>
                </c:pt>
                <c:pt idx="3">
                  <c:v>MHMR OF TARRANT COUNTY</c:v>
                </c:pt>
                <c:pt idx="4">
                  <c:v>HEART OF TEXAS REGION MHMR CENTER</c:v>
                </c:pt>
                <c:pt idx="5">
                  <c:v>PERMIAN BASIN COMMUNITY CENTERS FOR</c:v>
                </c:pt>
                <c:pt idx="6">
                  <c:v>PECAN VALLEY CENTERS</c:v>
                </c:pt>
                <c:pt idx="7">
                  <c:v>TRI-COUNTY MHMR SERVICES</c:v>
                </c:pt>
                <c:pt idx="8">
                  <c:v>BLUEBONNET TRAILS COMMUNITY SERVICES</c:v>
                </c:pt>
                <c:pt idx="9">
                  <c:v>CENTRAL COUNTIES SERVICES</c:v>
                </c:pt>
                <c:pt idx="10">
                  <c:v>TROPICAL TEXAS BEHAVIORAL HEALTH</c:v>
                </c:pt>
                <c:pt idx="11">
                  <c:v>COASTAL PLAINS COMMUNITY CENTER</c:v>
                </c:pt>
                <c:pt idx="12">
                  <c:v>TEXAS PANHANDLE CENTERS</c:v>
                </c:pt>
                <c:pt idx="13">
                  <c:v>CENTER FOR LIFE RESOURCES</c:v>
                </c:pt>
                <c:pt idx="14">
                  <c:v>TEXANA COMMUNITY MHMR CENTER</c:v>
                </c:pt>
                <c:pt idx="15">
                  <c:v>CAMINO REAL COMMUNITY SERVICES</c:v>
                </c:pt>
                <c:pt idx="16">
                  <c:v>BURKE CENTER</c:v>
                </c:pt>
                <c:pt idx="17">
                  <c:v>BETTY HARDWICK CENTER</c:v>
                </c:pt>
                <c:pt idx="18">
                  <c:v>AUSTIN-TRAVIS CO INTEGRAL CARE</c:v>
                </c:pt>
                <c:pt idx="19">
                  <c:v>THE CENTER FOR HEALTH CARE SERVICES</c:v>
                </c:pt>
                <c:pt idx="20">
                  <c:v>MHMR AUTHORITY OF HARRIS COU</c:v>
                </c:pt>
                <c:pt idx="21">
                  <c:v>EMERGENCE HEALTH NETWORK</c:v>
                </c:pt>
                <c:pt idx="22">
                  <c:v>STARCARE SPECIALTY HEALTH SYSTEM</c:v>
                </c:pt>
                <c:pt idx="23">
                  <c:v>BEHAVIORAL HEALTH CENTER OF NUECES COUNTY</c:v>
                </c:pt>
                <c:pt idx="24">
                  <c:v>WEST TEXAS CENTERS</c:v>
                </c:pt>
                <c:pt idx="25">
                  <c:v>DENTON COUNTY MHMR CENTER</c:v>
                </c:pt>
                <c:pt idx="26">
                  <c:v>THE GULF COAST CENTER</c:v>
                </c:pt>
                <c:pt idx="27">
                  <c:v>TEXOMA COMMUNITY CENTER</c:v>
                </c:pt>
                <c:pt idx="28">
                  <c:v>ANDREWS CENTER</c:v>
                </c:pt>
                <c:pt idx="29">
                  <c:v>HILL COUNTRY COMMUNITY MHDD CENTER</c:v>
                </c:pt>
                <c:pt idx="30">
                  <c:v>COMMUNITY HEALTHCORE</c:v>
                </c:pt>
                <c:pt idx="31">
                  <c:v>NTBHA</c:v>
                </c:pt>
                <c:pt idx="32">
                  <c:v>HELEN FARABEE CENTERS</c:v>
                </c:pt>
                <c:pt idx="33">
                  <c:v>ACCESS</c:v>
                </c:pt>
                <c:pt idx="34">
                  <c:v>BORDER REGION BEHAVIORAL HEALTH CENTER</c:v>
                </c:pt>
                <c:pt idx="35">
                  <c:v>MHMR SERVICES FOR THE CONCHO VALLEY</c:v>
                </c:pt>
                <c:pt idx="36">
                  <c:v>LAKES REGIONAL MHMR CENTER</c:v>
                </c:pt>
                <c:pt idx="37">
                  <c:v>LIFE PATH</c:v>
                </c:pt>
                <c:pt idx="38">
                  <c:v>CENTRAL PLAINS CENTER</c:v>
                </c:pt>
              </c:strCache>
            </c:strRef>
          </c:cat>
          <c:val>
            <c:numRef>
              <c:f>U.School!$C$2:$C$40</c:f>
              <c:numCache>
                <c:formatCode>0.00%</c:formatCode>
                <c:ptCount val="39"/>
                <c:pt idx="0">
                  <c:v>0.503</c:v>
                </c:pt>
                <c:pt idx="1">
                  <c:v>0.58099999999999996</c:v>
                </c:pt>
              </c:numCache>
            </c:numRef>
          </c:val>
          <c:extLst>
            <c:ext xmlns:c16="http://schemas.microsoft.com/office/drawing/2014/chart" uri="{C3380CC4-5D6E-409C-BE32-E72D297353CC}">
              <c16:uniqueId val="{00000003-FD81-4265-B248-1EEDE114BA2E}"/>
            </c:ext>
          </c:extLst>
        </c:ser>
        <c:dLbls>
          <c:showLegendKey val="0"/>
          <c:showVal val="1"/>
          <c:showCatName val="0"/>
          <c:showSerName val="0"/>
          <c:showPercent val="0"/>
          <c:showBubbleSize val="0"/>
        </c:dLbls>
        <c:gapWidth val="0"/>
        <c:overlap val="11"/>
        <c:axId val="430456608"/>
        <c:axId val="430457000"/>
      </c:barChart>
      <c:catAx>
        <c:axId val="430456608"/>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30457000"/>
        <c:crosses val="autoZero"/>
        <c:auto val="0"/>
        <c:lblAlgn val="ctr"/>
        <c:lblOffset val="100"/>
        <c:noMultiLvlLbl val="0"/>
      </c:catAx>
      <c:valAx>
        <c:axId val="430457000"/>
        <c:scaling>
          <c:orientation val="minMax"/>
        </c:scaling>
        <c:delete val="1"/>
        <c:axPos val="b"/>
        <c:numFmt formatCode="#,##0.0" sourceLinked="0"/>
        <c:majorTickMark val="out"/>
        <c:minorTickMark val="none"/>
        <c:tickLblPos val="nextTo"/>
        <c:crossAx val="430456608"/>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Family</a:t>
            </a:r>
            <a:r>
              <a:rPr lang="en-US" baseline="0"/>
              <a:t> and Living Situation %</a:t>
            </a:r>
            <a:r>
              <a:rPr lang="en-US"/>
              <a:t> (&gt;=67.5%)</a:t>
            </a:r>
          </a:p>
        </c:rich>
      </c:tx>
      <c:overlay val="0"/>
      <c:spPr>
        <a:noFill/>
        <a:ln w="25400">
          <a:noFill/>
        </a:ln>
      </c:spPr>
    </c:title>
    <c:autoTitleDeleted val="0"/>
    <c:plotArea>
      <c:layout/>
      <c:barChart>
        <c:barDir val="bar"/>
        <c:grouping val="clustered"/>
        <c:varyColors val="0"/>
        <c:ser>
          <c:idx val="0"/>
          <c:order val="0"/>
          <c:spPr>
            <a:solidFill>
              <a:schemeClr val="accent1">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'V.Family and Living Situation'!$A$2:$A$40</c:f>
              <c:strCache>
                <c:ptCount val="39"/>
                <c:pt idx="0">
                  <c:v>HEART OF TEXAS REGION MHMR CENTER</c:v>
                </c:pt>
                <c:pt idx="1">
                  <c:v>AUSTIN-TRAVIS CO INTEGRAL CARE</c:v>
                </c:pt>
                <c:pt idx="2">
                  <c:v>MHMR AUTH.OF BRAZOS VALLEY</c:v>
                </c:pt>
                <c:pt idx="3">
                  <c:v>MHMR OF TARRANT COUNTY</c:v>
                </c:pt>
                <c:pt idx="4">
                  <c:v>BETTY HARDWICK CENTER</c:v>
                </c:pt>
                <c:pt idx="5">
                  <c:v>GULF BEND MHMR CENTER</c:v>
                </c:pt>
                <c:pt idx="6">
                  <c:v>BEHAVIORAL HEALTH CENTER OF NUECES COUNTY</c:v>
                </c:pt>
                <c:pt idx="7">
                  <c:v>CENTRAL COUNTIES SERVICES</c:v>
                </c:pt>
                <c:pt idx="8">
                  <c:v>MHMR SERVICES FOR THE CONCHO VALLEY</c:v>
                </c:pt>
                <c:pt idx="9">
                  <c:v>CAMINO REAL COMMUNITY SERVICES</c:v>
                </c:pt>
                <c:pt idx="10">
                  <c:v>PECAN VALLEY CENTERS</c:v>
                </c:pt>
                <c:pt idx="11">
                  <c:v>SPINDLETOP CENTER</c:v>
                </c:pt>
                <c:pt idx="12">
                  <c:v>BLUEBONNET TRAILS COMMUNITY SERVICES</c:v>
                </c:pt>
                <c:pt idx="13">
                  <c:v>PERMIAN BASIN COMMUNITY CENTERS FOR</c:v>
                </c:pt>
                <c:pt idx="14">
                  <c:v>TEXANA COMMUNITY MHMR CENTER</c:v>
                </c:pt>
                <c:pt idx="15">
                  <c:v>TROPICAL TEXAS BEHAVIORAL HEALTH</c:v>
                </c:pt>
                <c:pt idx="16">
                  <c:v>STARCARE SPECIALTY HEALTH SYSTEM</c:v>
                </c:pt>
                <c:pt idx="17">
                  <c:v>WEST TEXAS CENTERS</c:v>
                </c:pt>
                <c:pt idx="18">
                  <c:v>THE CENTER FOR HEALTH CARE SERVICES</c:v>
                </c:pt>
                <c:pt idx="19">
                  <c:v>COMMUNITY HEALTHCORE</c:v>
                </c:pt>
                <c:pt idx="20">
                  <c:v>ANDREWS CENTER</c:v>
                </c:pt>
                <c:pt idx="21">
                  <c:v>EMERGENCE HEALTH NETWORK</c:v>
                </c:pt>
                <c:pt idx="22">
                  <c:v>THE GULF COAST CENTER</c:v>
                </c:pt>
                <c:pt idx="23">
                  <c:v>CENTER FOR LIFE RESOURCES</c:v>
                </c:pt>
                <c:pt idx="24">
                  <c:v>HELEN FARABEE CENTERS</c:v>
                </c:pt>
                <c:pt idx="25">
                  <c:v>BURKE CENTER</c:v>
                </c:pt>
                <c:pt idx="26">
                  <c:v>TEXAS PANHANDLE CENTERS</c:v>
                </c:pt>
                <c:pt idx="27">
                  <c:v>DENTON COUNTY MHMR CENTER</c:v>
                </c:pt>
                <c:pt idx="28">
                  <c:v>TRI-COUNTY MHMR SERVICES</c:v>
                </c:pt>
                <c:pt idx="29">
                  <c:v>COASTAL PLAINS COMMUNITY CENTER</c:v>
                </c:pt>
                <c:pt idx="30">
                  <c:v>TEXOMA COMMUNITY CENTER</c:v>
                </c:pt>
                <c:pt idx="31">
                  <c:v>HILL COUNTRY COMMUNITY MHDD CENTER</c:v>
                </c:pt>
                <c:pt idx="32">
                  <c:v>LIFE PATH</c:v>
                </c:pt>
                <c:pt idx="33">
                  <c:v>BORDER REGION BEHAVIORAL HEALTH CENTER</c:v>
                </c:pt>
                <c:pt idx="34">
                  <c:v>MHMR AUTHORITY OF HARRIS COU</c:v>
                </c:pt>
                <c:pt idx="35">
                  <c:v>LAKES REGIONAL MHMR CENTER</c:v>
                </c:pt>
                <c:pt idx="36">
                  <c:v>ACCESS</c:v>
                </c:pt>
                <c:pt idx="37">
                  <c:v>NTBHA</c:v>
                </c:pt>
                <c:pt idx="38">
                  <c:v>CENTRAL PLAINS CENTER</c:v>
                </c:pt>
              </c:strCache>
            </c:strRef>
          </c:cat>
          <c:val>
            <c:numRef>
              <c:f>'V.Family and Living Situation'!$B$2:$B$40</c:f>
              <c:numCache>
                <c:formatCode>0.00%</c:formatCode>
                <c:ptCount val="39"/>
                <c:pt idx="1">
                  <c:v>0.67700000000000005</c:v>
                </c:pt>
                <c:pt idx="2">
                  <c:v>0.67700000000000005</c:v>
                </c:pt>
                <c:pt idx="3">
                  <c:v>0.71099999999999997</c:v>
                </c:pt>
                <c:pt idx="4">
                  <c:v>0.71699999999999997</c:v>
                </c:pt>
                <c:pt idx="5">
                  <c:v>0.72399999999999998</c:v>
                </c:pt>
                <c:pt idx="6">
                  <c:v>0.72499999999999998</c:v>
                </c:pt>
                <c:pt idx="7">
                  <c:v>0.73</c:v>
                </c:pt>
                <c:pt idx="8">
                  <c:v>0.73299999999999998</c:v>
                </c:pt>
                <c:pt idx="9">
                  <c:v>0.73399999999999999</c:v>
                </c:pt>
                <c:pt idx="10">
                  <c:v>0.73899999999999999</c:v>
                </c:pt>
                <c:pt idx="11">
                  <c:v>0.74199999999999999</c:v>
                </c:pt>
                <c:pt idx="12">
                  <c:v>0.74399999999999999</c:v>
                </c:pt>
                <c:pt idx="13">
                  <c:v>0.745</c:v>
                </c:pt>
                <c:pt idx="14">
                  <c:v>0.751</c:v>
                </c:pt>
                <c:pt idx="15">
                  <c:v>0.78</c:v>
                </c:pt>
                <c:pt idx="16">
                  <c:v>0.78200000000000003</c:v>
                </c:pt>
                <c:pt idx="17">
                  <c:v>0.78300000000000003</c:v>
                </c:pt>
                <c:pt idx="18">
                  <c:v>0.79800000000000004</c:v>
                </c:pt>
                <c:pt idx="19">
                  <c:v>0.79900000000000004</c:v>
                </c:pt>
                <c:pt idx="20">
                  <c:v>0.80300000000000005</c:v>
                </c:pt>
                <c:pt idx="21">
                  <c:v>0.80900000000000005</c:v>
                </c:pt>
                <c:pt idx="22">
                  <c:v>0.81100000000000005</c:v>
                </c:pt>
                <c:pt idx="23">
                  <c:v>0.81200000000000006</c:v>
                </c:pt>
                <c:pt idx="24">
                  <c:v>0.81799999999999995</c:v>
                </c:pt>
                <c:pt idx="25">
                  <c:v>0.82399999999999995</c:v>
                </c:pt>
                <c:pt idx="26">
                  <c:v>0.83299999999999996</c:v>
                </c:pt>
                <c:pt idx="27">
                  <c:v>0.85399999999999998</c:v>
                </c:pt>
                <c:pt idx="28">
                  <c:v>0.85599999999999998</c:v>
                </c:pt>
                <c:pt idx="29">
                  <c:v>0.85699999999999998</c:v>
                </c:pt>
                <c:pt idx="30">
                  <c:v>0.86099999999999999</c:v>
                </c:pt>
                <c:pt idx="31">
                  <c:v>0.86399999999999999</c:v>
                </c:pt>
                <c:pt idx="32">
                  <c:v>0.876</c:v>
                </c:pt>
                <c:pt idx="33">
                  <c:v>0.88900000000000001</c:v>
                </c:pt>
                <c:pt idx="34">
                  <c:v>0.92200000000000004</c:v>
                </c:pt>
                <c:pt idx="35">
                  <c:v>0.92500000000000004</c:v>
                </c:pt>
                <c:pt idx="36">
                  <c:v>0.93600000000000005</c:v>
                </c:pt>
                <c:pt idx="37">
                  <c:v>0.94099999999999995</c:v>
                </c:pt>
              </c:numCache>
            </c:numRef>
          </c:val>
          <c:extLst>
            <c:ext xmlns:c16="http://schemas.microsoft.com/office/drawing/2014/chart" uri="{C3380CC4-5D6E-409C-BE32-E72D297353CC}">
              <c16:uniqueId val="{00000000-FB15-4FAA-A2D4-8F0485EC9D1D}"/>
            </c:ext>
          </c:extLst>
        </c:ser>
        <c:ser>
          <c:idx val="1"/>
          <c:order val="1"/>
          <c:spPr>
            <a:solidFill>
              <a:schemeClr val="accent2">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'V.Family and Living Situation'!$A$2:$A$40</c:f>
              <c:strCache>
                <c:ptCount val="39"/>
                <c:pt idx="0">
                  <c:v>HEART OF TEXAS REGION MHMR CENTER</c:v>
                </c:pt>
                <c:pt idx="1">
                  <c:v>AUSTIN-TRAVIS CO INTEGRAL CARE</c:v>
                </c:pt>
                <c:pt idx="2">
                  <c:v>MHMR AUTH.OF BRAZOS VALLEY</c:v>
                </c:pt>
                <c:pt idx="3">
                  <c:v>MHMR OF TARRANT COUNTY</c:v>
                </c:pt>
                <c:pt idx="4">
                  <c:v>BETTY HARDWICK CENTER</c:v>
                </c:pt>
                <c:pt idx="5">
                  <c:v>GULF BEND MHMR CENTER</c:v>
                </c:pt>
                <c:pt idx="6">
                  <c:v>BEHAVIORAL HEALTH CENTER OF NUECES COUNTY</c:v>
                </c:pt>
                <c:pt idx="7">
                  <c:v>CENTRAL COUNTIES SERVICES</c:v>
                </c:pt>
                <c:pt idx="8">
                  <c:v>MHMR SERVICES FOR THE CONCHO VALLEY</c:v>
                </c:pt>
                <c:pt idx="9">
                  <c:v>CAMINO REAL COMMUNITY SERVICES</c:v>
                </c:pt>
                <c:pt idx="10">
                  <c:v>PECAN VALLEY CENTERS</c:v>
                </c:pt>
                <c:pt idx="11">
                  <c:v>SPINDLETOP CENTER</c:v>
                </c:pt>
                <c:pt idx="12">
                  <c:v>BLUEBONNET TRAILS COMMUNITY SERVICES</c:v>
                </c:pt>
                <c:pt idx="13">
                  <c:v>PERMIAN BASIN COMMUNITY CENTERS FOR</c:v>
                </c:pt>
                <c:pt idx="14">
                  <c:v>TEXANA COMMUNITY MHMR CENTER</c:v>
                </c:pt>
                <c:pt idx="15">
                  <c:v>TROPICAL TEXAS BEHAVIORAL HEALTH</c:v>
                </c:pt>
                <c:pt idx="16">
                  <c:v>STARCARE SPECIALTY HEALTH SYSTEM</c:v>
                </c:pt>
                <c:pt idx="17">
                  <c:v>WEST TEXAS CENTERS</c:v>
                </c:pt>
                <c:pt idx="18">
                  <c:v>THE CENTER FOR HEALTH CARE SERVICES</c:v>
                </c:pt>
                <c:pt idx="19">
                  <c:v>COMMUNITY HEALTHCORE</c:v>
                </c:pt>
                <c:pt idx="20">
                  <c:v>ANDREWS CENTER</c:v>
                </c:pt>
                <c:pt idx="21">
                  <c:v>EMERGENCE HEALTH NETWORK</c:v>
                </c:pt>
                <c:pt idx="22">
                  <c:v>THE GULF COAST CENTER</c:v>
                </c:pt>
                <c:pt idx="23">
                  <c:v>CENTER FOR LIFE RESOURCES</c:v>
                </c:pt>
                <c:pt idx="24">
                  <c:v>HELEN FARABEE CENTERS</c:v>
                </c:pt>
                <c:pt idx="25">
                  <c:v>BURKE CENTER</c:v>
                </c:pt>
                <c:pt idx="26">
                  <c:v>TEXAS PANHANDLE CENTERS</c:v>
                </c:pt>
                <c:pt idx="27">
                  <c:v>DENTON COUNTY MHMR CENTER</c:v>
                </c:pt>
                <c:pt idx="28">
                  <c:v>TRI-COUNTY MHMR SERVICES</c:v>
                </c:pt>
                <c:pt idx="29">
                  <c:v>COASTAL PLAINS COMMUNITY CENTER</c:v>
                </c:pt>
                <c:pt idx="30">
                  <c:v>TEXOMA COMMUNITY CENTER</c:v>
                </c:pt>
                <c:pt idx="31">
                  <c:v>HILL COUNTRY COMMUNITY MHDD CENTER</c:v>
                </c:pt>
                <c:pt idx="32">
                  <c:v>LIFE PATH</c:v>
                </c:pt>
                <c:pt idx="33">
                  <c:v>BORDER REGION BEHAVIORAL HEALTH CENTER</c:v>
                </c:pt>
                <c:pt idx="34">
                  <c:v>MHMR AUTHORITY OF HARRIS COU</c:v>
                </c:pt>
                <c:pt idx="35">
                  <c:v>LAKES REGIONAL MHMR CENTER</c:v>
                </c:pt>
                <c:pt idx="36">
                  <c:v>ACCESS</c:v>
                </c:pt>
                <c:pt idx="37">
                  <c:v>NTBHA</c:v>
                </c:pt>
                <c:pt idx="38">
                  <c:v>CENTRAL PLAINS CENTER</c:v>
                </c:pt>
              </c:strCache>
            </c:strRef>
          </c:cat>
          <c:val>
            <c:numRef>
              <c:f>'V.Family and Living Situation'!$C$2:$C$40</c:f>
              <c:numCache>
                <c:formatCode>0.00%</c:formatCode>
                <c:ptCount val="39"/>
                <c:pt idx="0">
                  <c:v>0.61299999999999999</c:v>
                </c:pt>
              </c:numCache>
            </c:numRef>
          </c:val>
          <c:extLst>
            <c:ext xmlns:c16="http://schemas.microsoft.com/office/drawing/2014/chart" uri="{C3380CC4-5D6E-409C-BE32-E72D297353CC}">
              <c16:uniqueId val="{00000001-FB15-4FAA-A2D4-8F0485EC9D1D}"/>
            </c:ext>
          </c:extLst>
        </c:ser>
        <c:dLbls>
          <c:showLegendKey val="0"/>
          <c:showVal val="1"/>
          <c:showCatName val="0"/>
          <c:showSerName val="0"/>
          <c:showPercent val="0"/>
          <c:showBubbleSize val="0"/>
        </c:dLbls>
        <c:gapWidth val="0"/>
        <c:overlap val="11"/>
        <c:axId val="431089864"/>
        <c:axId val="431090256"/>
      </c:barChart>
      <c:catAx>
        <c:axId val="43108986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31090256"/>
        <c:crosses val="autoZero"/>
        <c:auto val="0"/>
        <c:lblAlgn val="ctr"/>
        <c:lblOffset val="100"/>
        <c:noMultiLvlLbl val="0"/>
      </c:catAx>
      <c:valAx>
        <c:axId val="431090256"/>
        <c:scaling>
          <c:orientation val="minMax"/>
        </c:scaling>
        <c:delete val="1"/>
        <c:axPos val="b"/>
        <c:numFmt formatCode="#,##0" sourceLinked="0"/>
        <c:majorTickMark val="out"/>
        <c:minorTickMark val="none"/>
        <c:tickLblPos val="nextTo"/>
        <c:crossAx val="43108986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Follow-Up Within 7 Days: Face-to-Face % (&gt;=75% Annual Measure)</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'W.Follow-Up Within 7D Fc2Fc'!$A$2:$A$40</c:f>
              <c:strCache>
                <c:ptCount val="39"/>
                <c:pt idx="0">
                  <c:v>NTBHA</c:v>
                </c:pt>
                <c:pt idx="1">
                  <c:v>COASTAL PLAINS COMMUNITY CENTER</c:v>
                </c:pt>
                <c:pt idx="2">
                  <c:v>CENTRAL PLAINS CENTER</c:v>
                </c:pt>
                <c:pt idx="3">
                  <c:v>HILL COUNTRY COMMUNITY MHDD CENTER</c:v>
                </c:pt>
                <c:pt idx="4">
                  <c:v>BLUEBONNET TRAILS COMMUNITY SERVICES</c:v>
                </c:pt>
                <c:pt idx="5">
                  <c:v>LIFE PATH</c:v>
                </c:pt>
                <c:pt idx="6">
                  <c:v>GULF BEND MHMR CENTER</c:v>
                </c:pt>
                <c:pt idx="7">
                  <c:v>AUSTIN-TRAVIS CO INTEGRAL CARE</c:v>
                </c:pt>
                <c:pt idx="8">
                  <c:v>TROPICAL TEXAS BEHAVIORAL HEALTH</c:v>
                </c:pt>
                <c:pt idx="9">
                  <c:v>PERMIAN BASIN COMMUNITY CENTERS FOR</c:v>
                </c:pt>
                <c:pt idx="10">
                  <c:v>EMERGENCE HEALTH NETWORK</c:v>
                </c:pt>
                <c:pt idx="11">
                  <c:v>CENTRAL COUNTIES SERVICES</c:v>
                </c:pt>
                <c:pt idx="12">
                  <c:v>BETTY HARDWICK CENTER</c:v>
                </c:pt>
                <c:pt idx="13">
                  <c:v>THE CENTER FOR HEALTH CARE SERVICES</c:v>
                </c:pt>
                <c:pt idx="14">
                  <c:v>MHMR SERVICES FOR THE CONCHO VALLEY</c:v>
                </c:pt>
                <c:pt idx="15">
                  <c:v>MHMR AUTH.OF BRAZOS VALLEY</c:v>
                </c:pt>
                <c:pt idx="16">
                  <c:v>STARCARE SPECIALTY HEALTH SYSTEM</c:v>
                </c:pt>
                <c:pt idx="17">
                  <c:v>MHMR AUTHORITY OF HARRIS COU</c:v>
                </c:pt>
                <c:pt idx="18">
                  <c:v>BEHAVIORAL HEALTH CENTER OF NUECES COUNTY</c:v>
                </c:pt>
                <c:pt idx="19">
                  <c:v>ACCESS</c:v>
                </c:pt>
                <c:pt idx="20">
                  <c:v>TEXOMA COMMUNITY CENTER</c:v>
                </c:pt>
                <c:pt idx="21">
                  <c:v>BURKE CENTER</c:v>
                </c:pt>
                <c:pt idx="22">
                  <c:v>TEXANA COMMUNITY MHMR CENTER</c:v>
                </c:pt>
                <c:pt idx="23">
                  <c:v>WEST TEXAS CENTERS</c:v>
                </c:pt>
                <c:pt idx="24">
                  <c:v>BORDER REGION BEHAVIORAL HEALTH CENTER</c:v>
                </c:pt>
                <c:pt idx="25">
                  <c:v>DENTON COUNTY MHMR CENTER</c:v>
                </c:pt>
                <c:pt idx="26">
                  <c:v>ANDREWS CENTER</c:v>
                </c:pt>
                <c:pt idx="27">
                  <c:v>TRI-COUNTY MHMR SERVICES</c:v>
                </c:pt>
                <c:pt idx="28">
                  <c:v>HELEN FARABEE CENTERS</c:v>
                </c:pt>
                <c:pt idx="29">
                  <c:v>HEART OF TEXAS REGION MHMR CENTER</c:v>
                </c:pt>
                <c:pt idx="30">
                  <c:v>SPINDLETOP CENTER</c:v>
                </c:pt>
                <c:pt idx="31">
                  <c:v>THE GULF COAST CENTER</c:v>
                </c:pt>
                <c:pt idx="32">
                  <c:v>PECAN VALLEY CENTERS</c:v>
                </c:pt>
                <c:pt idx="33">
                  <c:v>MHMR OF TARRANT COUNTY</c:v>
                </c:pt>
                <c:pt idx="34">
                  <c:v>TEXAS PANHANDLE CENTERS</c:v>
                </c:pt>
                <c:pt idx="35">
                  <c:v>CAMINO REAL COMMUNITY SERVICES</c:v>
                </c:pt>
                <c:pt idx="36">
                  <c:v>LAKES REGIONAL MHMR CENTER</c:v>
                </c:pt>
                <c:pt idx="37">
                  <c:v>CENTER FOR LIFE RESOURCES</c:v>
                </c:pt>
                <c:pt idx="38">
                  <c:v>COMMUNITY HEALTHCORE</c:v>
                </c:pt>
              </c:strCache>
            </c:strRef>
          </c:cat>
          <c:val>
            <c:numRef>
              <c:f>'W.Follow-Up Within 7D Fc2Fc'!$B$2:$B$40</c:f>
              <c:numCache>
                <c:formatCode>0%</c:formatCode>
                <c:ptCount val="39"/>
                <c:pt idx="0">
                  <c:v>0.1500789889415482</c:v>
                </c:pt>
                <c:pt idx="1">
                  <c:v>0</c:v>
                </c:pt>
                <c:pt idx="2">
                  <c:v>0.33333333333333331</c:v>
                </c:pt>
                <c:pt idx="3">
                  <c:v>0.58940397350993379</c:v>
                </c:pt>
                <c:pt idx="4">
                  <c:v>0.34456928838951312</c:v>
                </c:pt>
                <c:pt idx="5">
                  <c:v>0.22727272727272727</c:v>
                </c:pt>
                <c:pt idx="6">
                  <c:v>0.70297029702970293</c:v>
                </c:pt>
                <c:pt idx="7">
                  <c:v>0.1717557251908397</c:v>
                </c:pt>
                <c:pt idx="8">
                  <c:v>0.35006119951040393</c:v>
                </c:pt>
                <c:pt idx="9">
                  <c:v>0.67391304347826086</c:v>
                </c:pt>
                <c:pt idx="10">
                  <c:v>0.67441860465116277</c:v>
                </c:pt>
                <c:pt idx="11">
                  <c:v>0.51515151515151514</c:v>
                </c:pt>
                <c:pt idx="12">
                  <c:v>0.6853932584269663</c:v>
                </c:pt>
                <c:pt idx="13">
                  <c:v>0.68337730870712399</c:v>
                </c:pt>
                <c:pt idx="14">
                  <c:v>0.14285714285714285</c:v>
                </c:pt>
                <c:pt idx="15">
                  <c:v>0.20634920634920634</c:v>
                </c:pt>
                <c:pt idx="16">
                  <c:v>0.65</c:v>
                </c:pt>
                <c:pt idx="17">
                  <c:v>0.5895494131010981</c:v>
                </c:pt>
                <c:pt idx="18">
                  <c:v>0.66666666666666663</c:v>
                </c:pt>
                <c:pt idx="19">
                  <c:v>0.14285714285714285</c:v>
                </c:pt>
              </c:numCache>
            </c:numRef>
          </c:val>
          <c:extLst>
            <c:ext xmlns:c16="http://schemas.microsoft.com/office/drawing/2014/chart" uri="{C3380CC4-5D6E-409C-BE32-E72D297353CC}">
              <c16:uniqueId val="{00000000-4131-4759-94AF-1F1A1BBA7884}"/>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'W.Follow-Up Within 7D Fc2Fc'!$A$2:$A$40</c:f>
              <c:strCache>
                <c:ptCount val="39"/>
                <c:pt idx="0">
                  <c:v>NTBHA</c:v>
                </c:pt>
                <c:pt idx="1">
                  <c:v>COASTAL PLAINS COMMUNITY CENTER</c:v>
                </c:pt>
                <c:pt idx="2">
                  <c:v>CENTRAL PLAINS CENTER</c:v>
                </c:pt>
                <c:pt idx="3">
                  <c:v>HILL COUNTRY COMMUNITY MHDD CENTER</c:v>
                </c:pt>
                <c:pt idx="4">
                  <c:v>BLUEBONNET TRAILS COMMUNITY SERVICES</c:v>
                </c:pt>
                <c:pt idx="5">
                  <c:v>LIFE PATH</c:v>
                </c:pt>
                <c:pt idx="6">
                  <c:v>GULF BEND MHMR CENTER</c:v>
                </c:pt>
                <c:pt idx="7">
                  <c:v>AUSTIN-TRAVIS CO INTEGRAL CARE</c:v>
                </c:pt>
                <c:pt idx="8">
                  <c:v>TROPICAL TEXAS BEHAVIORAL HEALTH</c:v>
                </c:pt>
                <c:pt idx="9">
                  <c:v>PERMIAN BASIN COMMUNITY CENTERS FOR</c:v>
                </c:pt>
                <c:pt idx="10">
                  <c:v>EMERGENCE HEALTH NETWORK</c:v>
                </c:pt>
                <c:pt idx="11">
                  <c:v>CENTRAL COUNTIES SERVICES</c:v>
                </c:pt>
                <c:pt idx="12">
                  <c:v>BETTY HARDWICK CENTER</c:v>
                </c:pt>
                <c:pt idx="13">
                  <c:v>THE CENTER FOR HEALTH CARE SERVICES</c:v>
                </c:pt>
                <c:pt idx="14">
                  <c:v>MHMR SERVICES FOR THE CONCHO VALLEY</c:v>
                </c:pt>
                <c:pt idx="15">
                  <c:v>MHMR AUTH.OF BRAZOS VALLEY</c:v>
                </c:pt>
                <c:pt idx="16">
                  <c:v>STARCARE SPECIALTY HEALTH SYSTEM</c:v>
                </c:pt>
                <c:pt idx="17">
                  <c:v>MHMR AUTHORITY OF HARRIS COU</c:v>
                </c:pt>
                <c:pt idx="18">
                  <c:v>BEHAVIORAL HEALTH CENTER OF NUECES COUNTY</c:v>
                </c:pt>
                <c:pt idx="19">
                  <c:v>ACCESS</c:v>
                </c:pt>
                <c:pt idx="20">
                  <c:v>TEXOMA COMMUNITY CENTER</c:v>
                </c:pt>
                <c:pt idx="21">
                  <c:v>BURKE CENTER</c:v>
                </c:pt>
                <c:pt idx="22">
                  <c:v>TEXANA COMMUNITY MHMR CENTER</c:v>
                </c:pt>
                <c:pt idx="23">
                  <c:v>WEST TEXAS CENTERS</c:v>
                </c:pt>
                <c:pt idx="24">
                  <c:v>BORDER REGION BEHAVIORAL HEALTH CENTER</c:v>
                </c:pt>
                <c:pt idx="25">
                  <c:v>DENTON COUNTY MHMR CENTER</c:v>
                </c:pt>
                <c:pt idx="26">
                  <c:v>ANDREWS CENTER</c:v>
                </c:pt>
                <c:pt idx="27">
                  <c:v>TRI-COUNTY MHMR SERVICES</c:v>
                </c:pt>
                <c:pt idx="28">
                  <c:v>HELEN FARABEE CENTERS</c:v>
                </c:pt>
                <c:pt idx="29">
                  <c:v>HEART OF TEXAS REGION MHMR CENTER</c:v>
                </c:pt>
                <c:pt idx="30">
                  <c:v>SPINDLETOP CENTER</c:v>
                </c:pt>
                <c:pt idx="31">
                  <c:v>THE GULF COAST CENTER</c:v>
                </c:pt>
                <c:pt idx="32">
                  <c:v>PECAN VALLEY CENTERS</c:v>
                </c:pt>
                <c:pt idx="33">
                  <c:v>MHMR OF TARRANT COUNTY</c:v>
                </c:pt>
                <c:pt idx="34">
                  <c:v>TEXAS PANHANDLE CENTERS</c:v>
                </c:pt>
                <c:pt idx="35">
                  <c:v>CAMINO REAL COMMUNITY SERVICES</c:v>
                </c:pt>
                <c:pt idx="36">
                  <c:v>LAKES REGIONAL MHMR CENTER</c:v>
                </c:pt>
                <c:pt idx="37">
                  <c:v>CENTER FOR LIFE RESOURCES</c:v>
                </c:pt>
                <c:pt idx="38">
                  <c:v>COMMUNITY HEALTHCORE</c:v>
                </c:pt>
              </c:strCache>
            </c:strRef>
          </c:cat>
          <c:val>
            <c:numRef>
              <c:f>'W.Follow-Up Within 7D Fc2Fc'!$C$2:$C$40</c:f>
              <c:numCache>
                <c:formatCode>0%</c:formatCode>
                <c:ptCount val="39"/>
                <c:pt idx="20">
                  <c:v>1</c:v>
                </c:pt>
                <c:pt idx="21">
                  <c:v>0.75</c:v>
                </c:pt>
                <c:pt idx="22">
                  <c:v>0.87804878048780488</c:v>
                </c:pt>
                <c:pt idx="23">
                  <c:v>0.77611940298507465</c:v>
                </c:pt>
                <c:pt idx="24">
                  <c:v>1</c:v>
                </c:pt>
                <c:pt idx="25">
                  <c:v>0.79814385150812062</c:v>
                </c:pt>
                <c:pt idx="26">
                  <c:v>0.79716981132075471</c:v>
                </c:pt>
                <c:pt idx="27">
                  <c:v>0.79352226720647778</c:v>
                </c:pt>
                <c:pt idx="28">
                  <c:v>0.98347107438016534</c:v>
                </c:pt>
                <c:pt idx="29">
                  <c:v>1</c:v>
                </c:pt>
                <c:pt idx="30">
                  <c:v>0.93032786885245899</c:v>
                </c:pt>
                <c:pt idx="31">
                  <c:v>0.92203389830508475</c:v>
                </c:pt>
                <c:pt idx="32">
                  <c:v>0.8925619834710744</c:v>
                </c:pt>
                <c:pt idx="33">
                  <c:v>0.8441558441558441</c:v>
                </c:pt>
                <c:pt idx="34">
                  <c:v>0.77777777777777779</c:v>
                </c:pt>
                <c:pt idx="35">
                  <c:v>0.87142857142857144</c:v>
                </c:pt>
                <c:pt idx="36">
                  <c:v>0.8904109589041096</c:v>
                </c:pt>
                <c:pt idx="37">
                  <c:v>0.80645161290322576</c:v>
                </c:pt>
                <c:pt idx="38">
                  <c:v>0.86956521739130432</c:v>
                </c:pt>
              </c:numCache>
            </c:numRef>
          </c:val>
          <c:extLst>
            <c:ext xmlns:c16="http://schemas.microsoft.com/office/drawing/2014/chart" uri="{C3380CC4-5D6E-409C-BE32-E72D297353CC}">
              <c16:uniqueId val="{00000001-4131-4759-94AF-1F1A1BBA7884}"/>
            </c:ext>
          </c:extLst>
        </c:ser>
        <c:dLbls>
          <c:showLegendKey val="0"/>
          <c:showVal val="1"/>
          <c:showCatName val="0"/>
          <c:showSerName val="0"/>
          <c:showPercent val="0"/>
          <c:showBubbleSize val="0"/>
        </c:dLbls>
        <c:gapWidth val="0"/>
        <c:overlap val="11"/>
        <c:axId val="430762464"/>
        <c:axId val="430762856"/>
      </c:barChart>
      <c:catAx>
        <c:axId val="43076246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30762856"/>
        <c:crosses val="autoZero"/>
        <c:auto val="0"/>
        <c:lblAlgn val="ctr"/>
        <c:lblOffset val="100"/>
        <c:noMultiLvlLbl val="0"/>
      </c:catAx>
      <c:valAx>
        <c:axId val="430762856"/>
        <c:scaling>
          <c:orientation val="minMax"/>
        </c:scaling>
        <c:delete val="1"/>
        <c:axPos val="b"/>
        <c:numFmt formatCode="#,##0%" sourceLinked="0"/>
        <c:majorTickMark val="out"/>
        <c:minorTickMark val="none"/>
        <c:tickLblPos val="nextTo"/>
        <c:crossAx val="43076246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Long-Term</a:t>
            </a:r>
            <a:r>
              <a:rPr lang="en-US" baseline="0"/>
              <a:t> Services and Support Screen Follow-Up</a:t>
            </a:r>
            <a:r>
              <a:rPr lang="en-US"/>
              <a:t> % (&gt;=70%)</a:t>
            </a:r>
          </a:p>
        </c:rich>
      </c:tx>
      <c:overlay val="0"/>
      <c:spPr>
        <a:noFill/>
        <a:ln w="25400">
          <a:noFill/>
        </a:ln>
      </c:spPr>
    </c:title>
    <c:autoTitleDeleted val="0"/>
    <c:plotArea>
      <c:layout>
        <c:manualLayout>
          <c:layoutTarget val="inner"/>
          <c:xMode val="edge"/>
          <c:yMode val="edge"/>
          <c:x val="0.29486973702755243"/>
          <c:y val="4.7910295616717634E-2"/>
          <c:w val="0.69027041832536895"/>
          <c:h val="0.94482666730878828"/>
        </c:manualLayout>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'X.Longterm Svs &amp; Supports'!$A$2:$A$40</c:f>
              <c:strCache>
                <c:ptCount val="39"/>
                <c:pt idx="0">
                  <c:v>BETTY HARDWICK CENTER</c:v>
                </c:pt>
                <c:pt idx="1">
                  <c:v>THE CENTER FOR HEALTH CARE SERVICES</c:v>
                </c:pt>
                <c:pt idx="2">
                  <c:v>CENTER FOR LIFE RESOURCES</c:v>
                </c:pt>
                <c:pt idx="3">
                  <c:v>CENTRAL PLAINS CENTER</c:v>
                </c:pt>
                <c:pt idx="4">
                  <c:v>NTBHA</c:v>
                </c:pt>
                <c:pt idx="5">
                  <c:v>GULF BEND MHMR CENTER</c:v>
                </c:pt>
                <c:pt idx="6">
                  <c:v>STARCARE SPECIALTY HEALTH SYSTEM</c:v>
                </c:pt>
                <c:pt idx="7">
                  <c:v>ANDREWS CENTER</c:v>
                </c:pt>
                <c:pt idx="8">
                  <c:v>HEART OF TEXAS REGION MHMR CENTER</c:v>
                </c:pt>
                <c:pt idx="9">
                  <c:v>BURKE CENTER</c:v>
                </c:pt>
                <c:pt idx="10">
                  <c:v>DENTON COUNTY MHMR CENTER</c:v>
                </c:pt>
                <c:pt idx="11">
                  <c:v>WEST TEXAS CENTERS</c:v>
                </c:pt>
                <c:pt idx="12">
                  <c:v>HILL COUNTRY COMMUNITY MHDD CENTER</c:v>
                </c:pt>
                <c:pt idx="13">
                  <c:v>LAKES REGIONAL MHMR CENTER</c:v>
                </c:pt>
                <c:pt idx="14">
                  <c:v>BORDER REGION BEHAVIORAL HEALTH CENTER</c:v>
                </c:pt>
                <c:pt idx="15">
                  <c:v>BEHAVIORAL HEALTH CENTER OF NUECES COUNTY</c:v>
                </c:pt>
                <c:pt idx="16">
                  <c:v>TEXOMA COMMUNITY CENTER</c:v>
                </c:pt>
                <c:pt idx="17">
                  <c:v>MHMR SERVICES FOR THE CONCHO VALLEY</c:v>
                </c:pt>
                <c:pt idx="18">
                  <c:v>TEXAS PANHANDLE CENTERS</c:v>
                </c:pt>
                <c:pt idx="19">
                  <c:v>TROPICAL TEXAS BEHAVIORAL HEALTH</c:v>
                </c:pt>
                <c:pt idx="20">
                  <c:v>SPINDLETOP CENTER</c:v>
                </c:pt>
                <c:pt idx="21">
                  <c:v>CENTRAL COUNTIES SERVICES</c:v>
                </c:pt>
                <c:pt idx="22">
                  <c:v>AUSTIN-TRAVIS CO INTEGRAL CARE</c:v>
                </c:pt>
                <c:pt idx="23">
                  <c:v>ACCESS</c:v>
                </c:pt>
                <c:pt idx="24">
                  <c:v>COASTAL PLAINS COMMUNITY CENTER</c:v>
                </c:pt>
                <c:pt idx="25">
                  <c:v>MHMR AUTH.OF BRAZOS VALLEY</c:v>
                </c:pt>
                <c:pt idx="26">
                  <c:v>LIFE PATH</c:v>
                </c:pt>
                <c:pt idx="27">
                  <c:v>THE GULF COAST CENTER</c:v>
                </c:pt>
                <c:pt idx="28">
                  <c:v>COMMUNITY HEALTHCORE</c:v>
                </c:pt>
                <c:pt idx="29">
                  <c:v>MHMR OF TARRANT COUNTY</c:v>
                </c:pt>
                <c:pt idx="30">
                  <c:v>HELEN FARABEE CENTERS</c:v>
                </c:pt>
                <c:pt idx="31">
                  <c:v>TEXANA COMMUNITY MHMR CENTER</c:v>
                </c:pt>
                <c:pt idx="32">
                  <c:v>PERMIAN BASIN COMMUNITY CENTERS FOR</c:v>
                </c:pt>
                <c:pt idx="33">
                  <c:v>BLUEBONNET TRAILS COMMUNITY SERVICES</c:v>
                </c:pt>
                <c:pt idx="34">
                  <c:v>MHMR AUTHORITY OF HARRIS COU</c:v>
                </c:pt>
                <c:pt idx="35">
                  <c:v>PECAN VALLEY CENTERS</c:v>
                </c:pt>
                <c:pt idx="36">
                  <c:v>TRI-COUNTY MHMR SERVICES</c:v>
                </c:pt>
                <c:pt idx="37">
                  <c:v>EMERGENCE HEALTH NETWORK</c:v>
                </c:pt>
                <c:pt idx="38">
                  <c:v>CAMINO REAL COMMUNITY SERVICES</c:v>
                </c:pt>
              </c:strCache>
            </c:strRef>
          </c:cat>
          <c:val>
            <c:numRef>
              <c:f>'X.Longterm Svs &amp; Supports'!$B$2:$B$40</c:f>
              <c:numCache>
                <c:formatCode>#,##0.00%</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8.8235294117647106E-2</c:v>
                </c:pt>
                <c:pt idx="16">
                  <c:v>0.1</c:v>
                </c:pt>
                <c:pt idx="17">
                  <c:v>0.2</c:v>
                </c:pt>
                <c:pt idx="18">
                  <c:v>0.25</c:v>
                </c:pt>
                <c:pt idx="19">
                  <c:v>0.35294117647058798</c:v>
                </c:pt>
                <c:pt idx="20">
                  <c:v>0.44444444444444398</c:v>
                </c:pt>
                <c:pt idx="21">
                  <c:v>0.48484848484848497</c:v>
                </c:pt>
                <c:pt idx="22">
                  <c:v>0.532258064516129</c:v>
                </c:pt>
                <c:pt idx="23">
                  <c:v>0.66666666666666696</c:v>
                </c:pt>
              </c:numCache>
            </c:numRef>
          </c:val>
          <c:extLst>
            <c:ext xmlns:c16="http://schemas.microsoft.com/office/drawing/2014/chart" uri="{C3380CC4-5D6E-409C-BE32-E72D297353CC}">
              <c16:uniqueId val="{00000000-20F6-404D-8272-28C8BFFE9677}"/>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'X.Longterm Svs &amp; Supports'!$A$2:$A$40</c:f>
              <c:strCache>
                <c:ptCount val="39"/>
                <c:pt idx="0">
                  <c:v>BETTY HARDWICK CENTER</c:v>
                </c:pt>
                <c:pt idx="1">
                  <c:v>THE CENTER FOR HEALTH CARE SERVICES</c:v>
                </c:pt>
                <c:pt idx="2">
                  <c:v>CENTER FOR LIFE RESOURCES</c:v>
                </c:pt>
                <c:pt idx="3">
                  <c:v>CENTRAL PLAINS CENTER</c:v>
                </c:pt>
                <c:pt idx="4">
                  <c:v>NTBHA</c:v>
                </c:pt>
                <c:pt idx="5">
                  <c:v>GULF BEND MHMR CENTER</c:v>
                </c:pt>
                <c:pt idx="6">
                  <c:v>STARCARE SPECIALTY HEALTH SYSTEM</c:v>
                </c:pt>
                <c:pt idx="7">
                  <c:v>ANDREWS CENTER</c:v>
                </c:pt>
                <c:pt idx="8">
                  <c:v>HEART OF TEXAS REGION MHMR CENTER</c:v>
                </c:pt>
                <c:pt idx="9">
                  <c:v>BURKE CENTER</c:v>
                </c:pt>
                <c:pt idx="10">
                  <c:v>DENTON COUNTY MHMR CENTER</c:v>
                </c:pt>
                <c:pt idx="11">
                  <c:v>WEST TEXAS CENTERS</c:v>
                </c:pt>
                <c:pt idx="12">
                  <c:v>HILL COUNTRY COMMUNITY MHDD CENTER</c:v>
                </c:pt>
                <c:pt idx="13">
                  <c:v>LAKES REGIONAL MHMR CENTER</c:v>
                </c:pt>
                <c:pt idx="14">
                  <c:v>BORDER REGION BEHAVIORAL HEALTH CENTER</c:v>
                </c:pt>
                <c:pt idx="15">
                  <c:v>BEHAVIORAL HEALTH CENTER OF NUECES COUNTY</c:v>
                </c:pt>
                <c:pt idx="16">
                  <c:v>TEXOMA COMMUNITY CENTER</c:v>
                </c:pt>
                <c:pt idx="17">
                  <c:v>MHMR SERVICES FOR THE CONCHO VALLEY</c:v>
                </c:pt>
                <c:pt idx="18">
                  <c:v>TEXAS PANHANDLE CENTERS</c:v>
                </c:pt>
                <c:pt idx="19">
                  <c:v>TROPICAL TEXAS BEHAVIORAL HEALTH</c:v>
                </c:pt>
                <c:pt idx="20">
                  <c:v>SPINDLETOP CENTER</c:v>
                </c:pt>
                <c:pt idx="21">
                  <c:v>CENTRAL COUNTIES SERVICES</c:v>
                </c:pt>
                <c:pt idx="22">
                  <c:v>AUSTIN-TRAVIS CO INTEGRAL CARE</c:v>
                </c:pt>
                <c:pt idx="23">
                  <c:v>ACCESS</c:v>
                </c:pt>
                <c:pt idx="24">
                  <c:v>COASTAL PLAINS COMMUNITY CENTER</c:v>
                </c:pt>
                <c:pt idx="25">
                  <c:v>MHMR AUTH.OF BRAZOS VALLEY</c:v>
                </c:pt>
                <c:pt idx="26">
                  <c:v>LIFE PATH</c:v>
                </c:pt>
                <c:pt idx="27">
                  <c:v>THE GULF COAST CENTER</c:v>
                </c:pt>
                <c:pt idx="28">
                  <c:v>COMMUNITY HEALTHCORE</c:v>
                </c:pt>
                <c:pt idx="29">
                  <c:v>MHMR OF TARRANT COUNTY</c:v>
                </c:pt>
                <c:pt idx="30">
                  <c:v>HELEN FARABEE CENTERS</c:v>
                </c:pt>
                <c:pt idx="31">
                  <c:v>TEXANA COMMUNITY MHMR CENTER</c:v>
                </c:pt>
                <c:pt idx="32">
                  <c:v>PERMIAN BASIN COMMUNITY CENTERS FOR</c:v>
                </c:pt>
                <c:pt idx="33">
                  <c:v>BLUEBONNET TRAILS COMMUNITY SERVICES</c:v>
                </c:pt>
                <c:pt idx="34">
                  <c:v>MHMR AUTHORITY OF HARRIS COU</c:v>
                </c:pt>
                <c:pt idx="35">
                  <c:v>PECAN VALLEY CENTERS</c:v>
                </c:pt>
                <c:pt idx="36">
                  <c:v>TRI-COUNTY MHMR SERVICES</c:v>
                </c:pt>
                <c:pt idx="37">
                  <c:v>EMERGENCE HEALTH NETWORK</c:v>
                </c:pt>
                <c:pt idx="38">
                  <c:v>CAMINO REAL COMMUNITY SERVICES</c:v>
                </c:pt>
              </c:strCache>
            </c:strRef>
          </c:cat>
          <c:val>
            <c:numRef>
              <c:f>'X.Longterm Svs &amp; Supports'!$C$2:$C$40</c:f>
              <c:numCache>
                <c:formatCode>#,##0.00%</c:formatCode>
                <c:ptCount val="39"/>
                <c:pt idx="24">
                  <c:v>0.77777777777777801</c:v>
                </c:pt>
                <c:pt idx="25">
                  <c:v>0.8</c:v>
                </c:pt>
                <c:pt idx="26">
                  <c:v>0.86666666666666703</c:v>
                </c:pt>
                <c:pt idx="27">
                  <c:v>0.875</c:v>
                </c:pt>
                <c:pt idx="28">
                  <c:v>0.89655172413793105</c:v>
                </c:pt>
                <c:pt idx="29">
                  <c:v>0.90816326530612201</c:v>
                </c:pt>
                <c:pt idx="30">
                  <c:v>0.90909090909090895</c:v>
                </c:pt>
                <c:pt idx="31">
                  <c:v>0.92592592592592604</c:v>
                </c:pt>
                <c:pt idx="32">
                  <c:v>0.92857142857142905</c:v>
                </c:pt>
                <c:pt idx="33">
                  <c:v>0.93333333333333302</c:v>
                </c:pt>
                <c:pt idx="34">
                  <c:v>0.95305164319248803</c:v>
                </c:pt>
                <c:pt idx="35">
                  <c:v>0.96551724137931005</c:v>
                </c:pt>
                <c:pt idx="36">
                  <c:v>0.97872340425531901</c:v>
                </c:pt>
                <c:pt idx="37">
                  <c:v>1</c:v>
                </c:pt>
                <c:pt idx="38">
                  <c:v>1</c:v>
                </c:pt>
              </c:numCache>
            </c:numRef>
          </c:val>
          <c:extLst>
            <c:ext xmlns:c16="http://schemas.microsoft.com/office/drawing/2014/chart" uri="{C3380CC4-5D6E-409C-BE32-E72D297353CC}">
              <c16:uniqueId val="{00000001-20F6-404D-8272-28C8BFFE9677}"/>
            </c:ext>
          </c:extLst>
        </c:ser>
        <c:dLbls>
          <c:showLegendKey val="0"/>
          <c:showVal val="1"/>
          <c:showCatName val="0"/>
          <c:showSerName val="0"/>
          <c:showPercent val="0"/>
          <c:showBubbleSize val="0"/>
        </c:dLbls>
        <c:gapWidth val="0"/>
        <c:overlap val="11"/>
        <c:axId val="433254288"/>
        <c:axId val="433254680"/>
      </c:barChart>
      <c:catAx>
        <c:axId val="433254288"/>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33254680"/>
        <c:crosses val="autoZero"/>
        <c:auto val="0"/>
        <c:lblAlgn val="ctr"/>
        <c:lblOffset val="100"/>
        <c:noMultiLvlLbl val="0"/>
      </c:catAx>
      <c:valAx>
        <c:axId val="433254680"/>
        <c:scaling>
          <c:orientation val="minMax"/>
        </c:scaling>
        <c:delete val="1"/>
        <c:axPos val="b"/>
        <c:numFmt formatCode="#,##0%" sourceLinked="0"/>
        <c:majorTickMark val="out"/>
        <c:minorTickMark val="none"/>
        <c:tickLblPos val="nextTo"/>
        <c:crossAx val="433254288"/>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Community Linkage % (&gt;=23% Annual Measure)</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'Y.Community Linkage'!$A$2:$A$40</c:f>
              <c:strCache>
                <c:ptCount val="39"/>
                <c:pt idx="0">
                  <c:v>MHMR SERVICES FOR THE CONCHO VALLEY</c:v>
                </c:pt>
                <c:pt idx="1">
                  <c:v>GULF BEND MHMR CENTER</c:v>
                </c:pt>
                <c:pt idx="2">
                  <c:v>STARCARE SPECIALTY HEALTH SYSTEM</c:v>
                </c:pt>
                <c:pt idx="3">
                  <c:v>TEXANA COMMUNITY MHMR CENTER</c:v>
                </c:pt>
                <c:pt idx="4">
                  <c:v>TEXOMA COMMUNITY CENTER</c:v>
                </c:pt>
                <c:pt idx="5">
                  <c:v>SPINDLETOP CENTER</c:v>
                </c:pt>
                <c:pt idx="6">
                  <c:v>NTBHA</c:v>
                </c:pt>
                <c:pt idx="7">
                  <c:v>EMERGENCE HEALTH NETWORK</c:v>
                </c:pt>
                <c:pt idx="8">
                  <c:v>THE GULF COAST CENTER</c:v>
                </c:pt>
                <c:pt idx="9">
                  <c:v>TEXAS PANHANDLE CENTERS</c:v>
                </c:pt>
                <c:pt idx="10">
                  <c:v>THE CENTER FOR HEALTH CARE SERVICES</c:v>
                </c:pt>
                <c:pt idx="11">
                  <c:v>WEST TEXAS CENTERS</c:v>
                </c:pt>
                <c:pt idx="12">
                  <c:v>HILL COUNTRY COMMUNITY MHDD CENTER</c:v>
                </c:pt>
                <c:pt idx="13">
                  <c:v>BETTY HARDWICK CENTER</c:v>
                </c:pt>
                <c:pt idx="14">
                  <c:v>HELEN FARABEE CENTERS</c:v>
                </c:pt>
                <c:pt idx="15">
                  <c:v>CENTRAL COUNTIES SERVICES</c:v>
                </c:pt>
                <c:pt idx="16">
                  <c:v>MHMR AUTH.OF BRAZOS VALLEY</c:v>
                </c:pt>
                <c:pt idx="17">
                  <c:v>CENTRAL PLAINS CENTER</c:v>
                </c:pt>
                <c:pt idx="18">
                  <c:v>AUSTIN-TRAVIS CO INTEGRAL CARE</c:v>
                </c:pt>
                <c:pt idx="19">
                  <c:v>TROPICAL TEXAS BEHAVIORAL HEALTH</c:v>
                </c:pt>
                <c:pt idx="20">
                  <c:v>MHMR AUTHORITY OF HARRIS COU</c:v>
                </c:pt>
                <c:pt idx="21">
                  <c:v>ACCESS</c:v>
                </c:pt>
                <c:pt idx="22">
                  <c:v>COMMUNITY HEALTHCORE</c:v>
                </c:pt>
                <c:pt idx="23">
                  <c:v>PERMIAN BASIN COMMUNITY CENTERS FOR</c:v>
                </c:pt>
                <c:pt idx="24">
                  <c:v>CENTER FOR LIFE RESOURCES</c:v>
                </c:pt>
                <c:pt idx="25">
                  <c:v>ANDREWS CENTER</c:v>
                </c:pt>
                <c:pt idx="26">
                  <c:v>COASTAL PLAINS COMMUNITY CENTER</c:v>
                </c:pt>
                <c:pt idx="27">
                  <c:v>BURKE CENTER</c:v>
                </c:pt>
                <c:pt idx="28">
                  <c:v>TRI-COUNTY MHMR SERVICES</c:v>
                </c:pt>
                <c:pt idx="29">
                  <c:v>BLUEBONNET TRAILS COMMUNITY SERVICES</c:v>
                </c:pt>
                <c:pt idx="30">
                  <c:v>BORDER REGION BEHAVIORAL HEALTH CENTER</c:v>
                </c:pt>
                <c:pt idx="31">
                  <c:v>PECAN VALLEY CENTERS</c:v>
                </c:pt>
                <c:pt idx="32">
                  <c:v>DENTON COUNTY MHMR CENTER</c:v>
                </c:pt>
                <c:pt idx="33">
                  <c:v>LIFE PATH</c:v>
                </c:pt>
                <c:pt idx="34">
                  <c:v>CAMINO REAL COMMUNITY SERVICES</c:v>
                </c:pt>
                <c:pt idx="35">
                  <c:v>BEHAVIORAL HEALTH CENTER OF NUECES COUNTY</c:v>
                </c:pt>
                <c:pt idx="36">
                  <c:v>HEART OF TEXAS REGION MHMR CENTER</c:v>
                </c:pt>
                <c:pt idx="37">
                  <c:v>LAKES REGIONAL MHMR CENTER</c:v>
                </c:pt>
                <c:pt idx="38">
                  <c:v>MHMR OF TARRANT COUNTY</c:v>
                </c:pt>
              </c:strCache>
            </c:strRef>
          </c:cat>
          <c:val>
            <c:numRef>
              <c:f>'Y.Community Linkage'!$B$2:$B$40</c:f>
              <c:numCache>
                <c:formatCode>#,##0.0%</c:formatCode>
                <c:ptCount val="39"/>
                <c:pt idx="0">
                  <c:v>0.177514792899408</c:v>
                </c:pt>
                <c:pt idx="1">
                  <c:v>9.4126506024096404E-2</c:v>
                </c:pt>
                <c:pt idx="2">
                  <c:v>0.18589025755879099</c:v>
                </c:pt>
                <c:pt idx="3">
                  <c:v>0.21775417298937799</c:v>
                </c:pt>
                <c:pt idx="4">
                  <c:v>0.19497487437185901</c:v>
                </c:pt>
                <c:pt idx="5">
                  <c:v>0.201701524282169</c:v>
                </c:pt>
                <c:pt idx="6">
                  <c:v>0.21681614349775799</c:v>
                </c:pt>
                <c:pt idx="7">
                  <c:v>0.159756097560976</c:v>
                </c:pt>
                <c:pt idx="8">
                  <c:v>0.178438661710037</c:v>
                </c:pt>
                <c:pt idx="9">
                  <c:v>0.184782608695652</c:v>
                </c:pt>
                <c:pt idx="10">
                  <c:v>0.229710820895522</c:v>
                </c:pt>
              </c:numCache>
            </c:numRef>
          </c:val>
          <c:extLst>
            <c:ext xmlns:c16="http://schemas.microsoft.com/office/drawing/2014/chart" uri="{C3380CC4-5D6E-409C-BE32-E72D297353CC}">
              <c16:uniqueId val="{00000000-640C-4597-AD9E-0936B7563F96}"/>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'Y.Community Linkage'!$A$2:$A$40</c:f>
              <c:strCache>
                <c:ptCount val="39"/>
                <c:pt idx="0">
                  <c:v>MHMR SERVICES FOR THE CONCHO VALLEY</c:v>
                </c:pt>
                <c:pt idx="1">
                  <c:v>GULF BEND MHMR CENTER</c:v>
                </c:pt>
                <c:pt idx="2">
                  <c:v>STARCARE SPECIALTY HEALTH SYSTEM</c:v>
                </c:pt>
                <c:pt idx="3">
                  <c:v>TEXANA COMMUNITY MHMR CENTER</c:v>
                </c:pt>
                <c:pt idx="4">
                  <c:v>TEXOMA COMMUNITY CENTER</c:v>
                </c:pt>
                <c:pt idx="5">
                  <c:v>SPINDLETOP CENTER</c:v>
                </c:pt>
                <c:pt idx="6">
                  <c:v>NTBHA</c:v>
                </c:pt>
                <c:pt idx="7">
                  <c:v>EMERGENCE HEALTH NETWORK</c:v>
                </c:pt>
                <c:pt idx="8">
                  <c:v>THE GULF COAST CENTER</c:v>
                </c:pt>
                <c:pt idx="9">
                  <c:v>TEXAS PANHANDLE CENTERS</c:v>
                </c:pt>
                <c:pt idx="10">
                  <c:v>THE CENTER FOR HEALTH CARE SERVICES</c:v>
                </c:pt>
                <c:pt idx="11">
                  <c:v>WEST TEXAS CENTERS</c:v>
                </c:pt>
                <c:pt idx="12">
                  <c:v>HILL COUNTRY COMMUNITY MHDD CENTER</c:v>
                </c:pt>
                <c:pt idx="13">
                  <c:v>BETTY HARDWICK CENTER</c:v>
                </c:pt>
                <c:pt idx="14">
                  <c:v>HELEN FARABEE CENTERS</c:v>
                </c:pt>
                <c:pt idx="15">
                  <c:v>CENTRAL COUNTIES SERVICES</c:v>
                </c:pt>
                <c:pt idx="16">
                  <c:v>MHMR AUTH.OF BRAZOS VALLEY</c:v>
                </c:pt>
                <c:pt idx="17">
                  <c:v>CENTRAL PLAINS CENTER</c:v>
                </c:pt>
                <c:pt idx="18">
                  <c:v>AUSTIN-TRAVIS CO INTEGRAL CARE</c:v>
                </c:pt>
                <c:pt idx="19">
                  <c:v>TROPICAL TEXAS BEHAVIORAL HEALTH</c:v>
                </c:pt>
                <c:pt idx="20">
                  <c:v>MHMR AUTHORITY OF HARRIS COU</c:v>
                </c:pt>
                <c:pt idx="21">
                  <c:v>ACCESS</c:v>
                </c:pt>
                <c:pt idx="22">
                  <c:v>COMMUNITY HEALTHCORE</c:v>
                </c:pt>
                <c:pt idx="23">
                  <c:v>PERMIAN BASIN COMMUNITY CENTERS FOR</c:v>
                </c:pt>
                <c:pt idx="24">
                  <c:v>CENTER FOR LIFE RESOURCES</c:v>
                </c:pt>
                <c:pt idx="25">
                  <c:v>ANDREWS CENTER</c:v>
                </c:pt>
                <c:pt idx="26">
                  <c:v>COASTAL PLAINS COMMUNITY CENTER</c:v>
                </c:pt>
                <c:pt idx="27">
                  <c:v>BURKE CENTER</c:v>
                </c:pt>
                <c:pt idx="28">
                  <c:v>TRI-COUNTY MHMR SERVICES</c:v>
                </c:pt>
                <c:pt idx="29">
                  <c:v>BLUEBONNET TRAILS COMMUNITY SERVICES</c:v>
                </c:pt>
                <c:pt idx="30">
                  <c:v>BORDER REGION BEHAVIORAL HEALTH CENTER</c:v>
                </c:pt>
                <c:pt idx="31">
                  <c:v>PECAN VALLEY CENTERS</c:v>
                </c:pt>
                <c:pt idx="32">
                  <c:v>DENTON COUNTY MHMR CENTER</c:v>
                </c:pt>
                <c:pt idx="33">
                  <c:v>LIFE PATH</c:v>
                </c:pt>
                <c:pt idx="34">
                  <c:v>CAMINO REAL COMMUNITY SERVICES</c:v>
                </c:pt>
                <c:pt idx="35">
                  <c:v>BEHAVIORAL HEALTH CENTER OF NUECES COUNTY</c:v>
                </c:pt>
                <c:pt idx="36">
                  <c:v>HEART OF TEXAS REGION MHMR CENTER</c:v>
                </c:pt>
                <c:pt idx="37">
                  <c:v>LAKES REGIONAL MHMR CENTER</c:v>
                </c:pt>
                <c:pt idx="38">
                  <c:v>MHMR OF TARRANT COUNTY</c:v>
                </c:pt>
              </c:strCache>
            </c:strRef>
          </c:cat>
          <c:val>
            <c:numRef>
              <c:f>'Y.Community Linkage'!$C$2:$C$40</c:f>
              <c:numCache>
                <c:formatCode>#,##0%</c:formatCode>
                <c:ptCount val="39"/>
                <c:pt idx="11" formatCode="#,##0.0%">
                  <c:v>0.25878320479862899</c:v>
                </c:pt>
                <c:pt idx="12" formatCode="#,##0.0%">
                  <c:v>0.23982494529540499</c:v>
                </c:pt>
                <c:pt idx="13" formatCode="#,##0.0%">
                  <c:v>0.29122055674518199</c:v>
                </c:pt>
                <c:pt idx="14" formatCode="#,##0.0%">
                  <c:v>0.27092511013215897</c:v>
                </c:pt>
                <c:pt idx="15" formatCode="#,##0.0%">
                  <c:v>0.34807692307692301</c:v>
                </c:pt>
                <c:pt idx="16" formatCode="#,##0.0%">
                  <c:v>0.27170418006430902</c:v>
                </c:pt>
                <c:pt idx="17" formatCode="#,##0.0%">
                  <c:v>0.33333333333333298</c:v>
                </c:pt>
                <c:pt idx="18" formatCode="#,##0.0%">
                  <c:v>0.230186227804244</c:v>
                </c:pt>
                <c:pt idx="19" formatCode="#,##0.0%">
                  <c:v>0.29174936206407698</c:v>
                </c:pt>
                <c:pt idx="20" formatCode="#,##0.0%">
                  <c:v>0.26926991764597002</c:v>
                </c:pt>
                <c:pt idx="21" formatCode="#,##0.0%">
                  <c:v>0.35732647814910001</c:v>
                </c:pt>
                <c:pt idx="22" formatCode="#,##0.0%">
                  <c:v>0.29369183040330898</c:v>
                </c:pt>
                <c:pt idx="23" formatCode="#,##0.0%">
                  <c:v>0.31882591093117402</c:v>
                </c:pt>
                <c:pt idx="24" formatCode="#,##0.0%">
                  <c:v>0.266666666666667</c:v>
                </c:pt>
                <c:pt idx="25" formatCode="#,##0.0%">
                  <c:v>0.28194726166328599</c:v>
                </c:pt>
                <c:pt idx="26" formatCode="#,##0.0%">
                  <c:v>0.25</c:v>
                </c:pt>
                <c:pt idx="27" formatCode="#,##0.0%">
                  <c:v>0.30876795162509402</c:v>
                </c:pt>
                <c:pt idx="28" formatCode="#,##0.0%">
                  <c:v>0.26692120791391899</c:v>
                </c:pt>
                <c:pt idx="29" formatCode="#,##0.0%">
                  <c:v>0.32683823529411798</c:v>
                </c:pt>
                <c:pt idx="30" formatCode="#,##0.0%">
                  <c:v>0.35743973399833801</c:v>
                </c:pt>
                <c:pt idx="31" formatCode="#,##0.0%">
                  <c:v>0.40242844752818702</c:v>
                </c:pt>
                <c:pt idx="32" formatCode="#,##0.0%">
                  <c:v>0.304485488126649</c:v>
                </c:pt>
                <c:pt idx="33" formatCode="#,##0.0%">
                  <c:v>0.32279411764705901</c:v>
                </c:pt>
                <c:pt idx="34" formatCode="#,##0.0%">
                  <c:v>0.36790310370931101</c:v>
                </c:pt>
                <c:pt idx="35" formatCode="#,##0.0%">
                  <c:v>0.34891485809682798</c:v>
                </c:pt>
                <c:pt idx="36" formatCode="#,##0.0%">
                  <c:v>0.32317736670293801</c:v>
                </c:pt>
                <c:pt idx="37" formatCode="#,##0.0%">
                  <c:v>0.47368421052631599</c:v>
                </c:pt>
                <c:pt idx="38" formatCode="#,##0.0%">
                  <c:v>0.582758620689655</c:v>
                </c:pt>
              </c:numCache>
            </c:numRef>
          </c:val>
          <c:extLst>
            <c:ext xmlns:c16="http://schemas.microsoft.com/office/drawing/2014/chart" uri="{C3380CC4-5D6E-409C-BE32-E72D297353CC}">
              <c16:uniqueId val="{00000001-640C-4597-AD9E-0936B7563F96}"/>
            </c:ext>
          </c:extLst>
        </c:ser>
        <c:dLbls>
          <c:showLegendKey val="0"/>
          <c:showVal val="1"/>
          <c:showCatName val="0"/>
          <c:showSerName val="0"/>
          <c:showPercent val="0"/>
          <c:showBubbleSize val="0"/>
        </c:dLbls>
        <c:gapWidth val="0"/>
        <c:overlap val="11"/>
        <c:axId val="433255464"/>
        <c:axId val="433255856"/>
      </c:barChart>
      <c:catAx>
        <c:axId val="43325546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33255856"/>
        <c:crosses val="autoZero"/>
        <c:auto val="0"/>
        <c:lblAlgn val="ctr"/>
        <c:lblOffset val="100"/>
        <c:noMultiLvlLbl val="0"/>
      </c:catAx>
      <c:valAx>
        <c:axId val="433255856"/>
        <c:scaling>
          <c:orientation val="minMax"/>
        </c:scaling>
        <c:delete val="1"/>
        <c:axPos val="b"/>
        <c:numFmt formatCode="#,##0%" sourceLinked="0"/>
        <c:majorTickMark val="out"/>
        <c:minorTickMark val="none"/>
        <c:tickLblPos val="nextTo"/>
        <c:crossAx val="43325546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Crisis Follow-Up Within 30 Days % (&gt;=90%)</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'Z.Crisis Follow-Up Within 30'!$A$2:$A$41</c:f>
              <c:strCache>
                <c:ptCount val="40"/>
                <c:pt idx="0">
                  <c:v>HILL COUNTRY COMMUNITY MHDD CENTER</c:v>
                </c:pt>
                <c:pt idx="1">
                  <c:v>ACCESS</c:v>
                </c:pt>
                <c:pt idx="2">
                  <c:v>CENTRAL COUNTIES SERVICES</c:v>
                </c:pt>
                <c:pt idx="3">
                  <c:v>CENTRAL PLAINS CENTER</c:v>
                </c:pt>
                <c:pt idx="4">
                  <c:v>TRUE MH SERVICES</c:v>
                </c:pt>
                <c:pt idx="5">
                  <c:v>GULF BEND MHMR CENTER</c:v>
                </c:pt>
                <c:pt idx="6">
                  <c:v>NTBHA</c:v>
                </c:pt>
                <c:pt idx="7">
                  <c:v>TROPICAL TEXAS BEHAVIORAL HEALTH</c:v>
                </c:pt>
                <c:pt idx="8">
                  <c:v>MHMR AUTHORITY OF HARRIS COU</c:v>
                </c:pt>
                <c:pt idx="9">
                  <c:v>THE CENTER FOR HEALTH CARE SERVICES</c:v>
                </c:pt>
                <c:pt idx="10">
                  <c:v>COMMUNITY HEALTHCORE</c:v>
                </c:pt>
                <c:pt idx="11">
                  <c:v>HEART OF TEXAS REGION MHMR CENTER</c:v>
                </c:pt>
                <c:pt idx="12">
                  <c:v>EMERGENCE HEALTH NETWORK</c:v>
                </c:pt>
                <c:pt idx="13">
                  <c:v>TEXOMA COMMUNITY CENTER</c:v>
                </c:pt>
                <c:pt idx="14">
                  <c:v>CAMINO REAL COMMUNITY SERVICES</c:v>
                </c:pt>
                <c:pt idx="15">
                  <c:v>TEXAS PANHANDLE CENTERS</c:v>
                </c:pt>
                <c:pt idx="16">
                  <c:v>THE GULF COAST CENTER</c:v>
                </c:pt>
                <c:pt idx="17">
                  <c:v>TRI-COUNTY MHMR SERVICES</c:v>
                </c:pt>
                <c:pt idx="18">
                  <c:v>BEHAVIORAL HEALTH CENTER OF NUECES COUNTY</c:v>
                </c:pt>
                <c:pt idx="19">
                  <c:v>LAKES REGIONAL MHMR CENTER</c:v>
                </c:pt>
                <c:pt idx="20">
                  <c:v>WEST TEXAS CENTERS</c:v>
                </c:pt>
                <c:pt idx="21">
                  <c:v>HELEN FARABEE CENTERS</c:v>
                </c:pt>
                <c:pt idx="22">
                  <c:v>BLUEBONNET TRAILS COMMUNITY SERVICES</c:v>
                </c:pt>
                <c:pt idx="23">
                  <c:v>SPINDLETOP CENTER</c:v>
                </c:pt>
                <c:pt idx="24">
                  <c:v>AUSTIN-TRAVIS CO INTEGRAL CARE</c:v>
                </c:pt>
                <c:pt idx="25">
                  <c:v>DENTON COUNTY MHMR CENTER</c:v>
                </c:pt>
                <c:pt idx="26">
                  <c:v>BETTY HARDWICK CENTER</c:v>
                </c:pt>
                <c:pt idx="27">
                  <c:v>CENTER FOR LIFE RESOURCES</c:v>
                </c:pt>
                <c:pt idx="28">
                  <c:v>STARCARE SPECIALTY HEALTH SYSTEM</c:v>
                </c:pt>
                <c:pt idx="29">
                  <c:v>PERMIAN BASIN COMMUNITY CENTERS FOR</c:v>
                </c:pt>
                <c:pt idx="30">
                  <c:v>ANDREWS CENTER</c:v>
                </c:pt>
                <c:pt idx="31">
                  <c:v>MHMR OF TARRANT COUNTY</c:v>
                </c:pt>
                <c:pt idx="32">
                  <c:v>MHMR AUTH.OF BRAZOS VALLEY</c:v>
                </c:pt>
                <c:pt idx="33">
                  <c:v>BURKE CENTER</c:v>
                </c:pt>
                <c:pt idx="34">
                  <c:v>PECAN VALLEY CENTERS</c:v>
                </c:pt>
                <c:pt idx="35">
                  <c:v>LIFE PATH</c:v>
                </c:pt>
                <c:pt idx="36">
                  <c:v>TEXANA COMMUNITY MHMR CENTER</c:v>
                </c:pt>
                <c:pt idx="37">
                  <c:v>COASTAL PLAINS COMMUNITY CENTER</c:v>
                </c:pt>
                <c:pt idx="38">
                  <c:v>BORDER REGION BEHAVIORAL HEALTH CENTER</c:v>
                </c:pt>
                <c:pt idx="39">
                  <c:v>MHMR SERVICES FOR THE CONCHO VALLEY</c:v>
                </c:pt>
              </c:strCache>
            </c:strRef>
          </c:cat>
          <c:val>
            <c:numRef>
              <c:f>'Z.Crisis Follow-Up Within 30'!$B$2:$B$41</c:f>
              <c:numCache>
                <c:formatCode>#,##0%</c:formatCode>
                <c:ptCount val="40"/>
                <c:pt idx="0" formatCode="#,##0.0%">
                  <c:v>0.82978723404255295</c:v>
                </c:pt>
                <c:pt idx="2" formatCode="#,##0.0%">
                  <c:v>0.68421052631579005</c:v>
                </c:pt>
                <c:pt idx="6" formatCode="#,##0.0%">
                  <c:v>0.85714285714285698</c:v>
                </c:pt>
                <c:pt idx="7" formatCode="#,##0.0%">
                  <c:v>0.822784810126582</c:v>
                </c:pt>
                <c:pt idx="8" formatCode="#,##0.0%">
                  <c:v>0.88211382113821102</c:v>
                </c:pt>
              </c:numCache>
            </c:numRef>
          </c:val>
          <c:extLst>
            <c:ext xmlns:c16="http://schemas.microsoft.com/office/drawing/2014/chart" uri="{C3380CC4-5D6E-409C-BE32-E72D297353CC}">
              <c16:uniqueId val="{00000000-283E-4BF7-BA73-FED7EDCA351C}"/>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'Z.Crisis Follow-Up Within 30'!$A$2:$A$41</c:f>
              <c:strCache>
                <c:ptCount val="40"/>
                <c:pt idx="0">
                  <c:v>HILL COUNTRY COMMUNITY MHDD CENTER</c:v>
                </c:pt>
                <c:pt idx="1">
                  <c:v>ACCESS</c:v>
                </c:pt>
                <c:pt idx="2">
                  <c:v>CENTRAL COUNTIES SERVICES</c:v>
                </c:pt>
                <c:pt idx="3">
                  <c:v>CENTRAL PLAINS CENTER</c:v>
                </c:pt>
                <c:pt idx="4">
                  <c:v>TRUE MH SERVICES</c:v>
                </c:pt>
                <c:pt idx="5">
                  <c:v>GULF BEND MHMR CENTER</c:v>
                </c:pt>
                <c:pt idx="6">
                  <c:v>NTBHA</c:v>
                </c:pt>
                <c:pt idx="7">
                  <c:v>TROPICAL TEXAS BEHAVIORAL HEALTH</c:v>
                </c:pt>
                <c:pt idx="8">
                  <c:v>MHMR AUTHORITY OF HARRIS COU</c:v>
                </c:pt>
                <c:pt idx="9">
                  <c:v>THE CENTER FOR HEALTH CARE SERVICES</c:v>
                </c:pt>
                <c:pt idx="10">
                  <c:v>COMMUNITY HEALTHCORE</c:v>
                </c:pt>
                <c:pt idx="11">
                  <c:v>HEART OF TEXAS REGION MHMR CENTER</c:v>
                </c:pt>
                <c:pt idx="12">
                  <c:v>EMERGENCE HEALTH NETWORK</c:v>
                </c:pt>
                <c:pt idx="13">
                  <c:v>TEXOMA COMMUNITY CENTER</c:v>
                </c:pt>
                <c:pt idx="14">
                  <c:v>CAMINO REAL COMMUNITY SERVICES</c:v>
                </c:pt>
                <c:pt idx="15">
                  <c:v>TEXAS PANHANDLE CENTERS</c:v>
                </c:pt>
                <c:pt idx="16">
                  <c:v>THE GULF COAST CENTER</c:v>
                </c:pt>
                <c:pt idx="17">
                  <c:v>TRI-COUNTY MHMR SERVICES</c:v>
                </c:pt>
                <c:pt idx="18">
                  <c:v>BEHAVIORAL HEALTH CENTER OF NUECES COUNTY</c:v>
                </c:pt>
                <c:pt idx="19">
                  <c:v>LAKES REGIONAL MHMR CENTER</c:v>
                </c:pt>
                <c:pt idx="20">
                  <c:v>WEST TEXAS CENTERS</c:v>
                </c:pt>
                <c:pt idx="21">
                  <c:v>HELEN FARABEE CENTERS</c:v>
                </c:pt>
                <c:pt idx="22">
                  <c:v>BLUEBONNET TRAILS COMMUNITY SERVICES</c:v>
                </c:pt>
                <c:pt idx="23">
                  <c:v>SPINDLETOP CENTER</c:v>
                </c:pt>
                <c:pt idx="24">
                  <c:v>AUSTIN-TRAVIS CO INTEGRAL CARE</c:v>
                </c:pt>
                <c:pt idx="25">
                  <c:v>DENTON COUNTY MHMR CENTER</c:v>
                </c:pt>
                <c:pt idx="26">
                  <c:v>BETTY HARDWICK CENTER</c:v>
                </c:pt>
                <c:pt idx="27">
                  <c:v>CENTER FOR LIFE RESOURCES</c:v>
                </c:pt>
                <c:pt idx="28">
                  <c:v>STARCARE SPECIALTY HEALTH SYSTEM</c:v>
                </c:pt>
                <c:pt idx="29">
                  <c:v>PERMIAN BASIN COMMUNITY CENTERS FOR</c:v>
                </c:pt>
                <c:pt idx="30">
                  <c:v>ANDREWS CENTER</c:v>
                </c:pt>
                <c:pt idx="31">
                  <c:v>MHMR OF TARRANT COUNTY</c:v>
                </c:pt>
                <c:pt idx="32">
                  <c:v>MHMR AUTH.OF BRAZOS VALLEY</c:v>
                </c:pt>
                <c:pt idx="33">
                  <c:v>BURKE CENTER</c:v>
                </c:pt>
                <c:pt idx="34">
                  <c:v>PECAN VALLEY CENTERS</c:v>
                </c:pt>
                <c:pt idx="35">
                  <c:v>LIFE PATH</c:v>
                </c:pt>
                <c:pt idx="36">
                  <c:v>TEXANA COMMUNITY MHMR CENTER</c:v>
                </c:pt>
                <c:pt idx="37">
                  <c:v>COASTAL PLAINS COMMUNITY CENTER</c:v>
                </c:pt>
                <c:pt idx="38">
                  <c:v>BORDER REGION BEHAVIORAL HEALTH CENTER</c:v>
                </c:pt>
                <c:pt idx="39">
                  <c:v>MHMR SERVICES FOR THE CONCHO VALLEY</c:v>
                </c:pt>
              </c:strCache>
            </c:strRef>
          </c:cat>
          <c:val>
            <c:numRef>
              <c:f>'Z.Crisis Follow-Up Within 30'!$C$2:$C$40</c:f>
              <c:numCache>
                <c:formatCode>#,##0.0%</c:formatCode>
                <c:ptCount val="39"/>
                <c:pt idx="9">
                  <c:v>0.9921875</c:v>
                </c:pt>
                <c:pt idx="10">
                  <c:v>0.99259259259259303</c:v>
                </c:pt>
                <c:pt idx="11">
                  <c:v>0.984375</c:v>
                </c:pt>
                <c:pt idx="12">
                  <c:v>0.98333333333333295</c:v>
                </c:pt>
                <c:pt idx="13">
                  <c:v>1</c:v>
                </c:pt>
                <c:pt idx="14">
                  <c:v>0.96629213483146104</c:v>
                </c:pt>
                <c:pt idx="15">
                  <c:v>1</c:v>
                </c:pt>
                <c:pt idx="16">
                  <c:v>1</c:v>
                </c:pt>
                <c:pt idx="17">
                  <c:v>0.98333333333333295</c:v>
                </c:pt>
                <c:pt idx="18">
                  <c:v>0.97260273972602695</c:v>
                </c:pt>
                <c:pt idx="19">
                  <c:v>1</c:v>
                </c:pt>
                <c:pt idx="20">
                  <c:v>0.95454545454545503</c:v>
                </c:pt>
                <c:pt idx="21">
                  <c:v>1</c:v>
                </c:pt>
                <c:pt idx="22">
                  <c:v>0.98373983739837401</c:v>
                </c:pt>
                <c:pt idx="23">
                  <c:v>1</c:v>
                </c:pt>
                <c:pt idx="24">
                  <c:v>1</c:v>
                </c:pt>
                <c:pt idx="25">
                  <c:v>1</c:v>
                </c:pt>
                <c:pt idx="26">
                  <c:v>0.99115044247787598</c:v>
                </c:pt>
                <c:pt idx="27">
                  <c:v>1</c:v>
                </c:pt>
                <c:pt idx="28">
                  <c:v>1</c:v>
                </c:pt>
                <c:pt idx="29">
                  <c:v>0.94974874371859297</c:v>
                </c:pt>
                <c:pt idx="30">
                  <c:v>0.97777777777777797</c:v>
                </c:pt>
                <c:pt idx="31">
                  <c:v>0.99748110831234305</c:v>
                </c:pt>
                <c:pt idx="32">
                  <c:v>1</c:v>
                </c:pt>
                <c:pt idx="33">
                  <c:v>0.95121951219512202</c:v>
                </c:pt>
                <c:pt idx="34">
                  <c:v>1</c:v>
                </c:pt>
                <c:pt idx="35">
                  <c:v>1</c:v>
                </c:pt>
                <c:pt idx="36">
                  <c:v>1</c:v>
                </c:pt>
                <c:pt idx="37">
                  <c:v>0.934782608695652</c:v>
                </c:pt>
                <c:pt idx="38">
                  <c:v>1</c:v>
                </c:pt>
              </c:numCache>
            </c:numRef>
          </c:val>
          <c:extLst>
            <c:ext xmlns:c16="http://schemas.microsoft.com/office/drawing/2014/chart" uri="{C3380CC4-5D6E-409C-BE32-E72D297353CC}">
              <c16:uniqueId val="{00000001-283E-4BF7-BA73-FED7EDCA351C}"/>
            </c:ext>
          </c:extLst>
        </c:ser>
        <c:dLbls>
          <c:showLegendKey val="0"/>
          <c:showVal val="1"/>
          <c:showCatName val="0"/>
          <c:showSerName val="0"/>
          <c:showPercent val="0"/>
          <c:showBubbleSize val="0"/>
        </c:dLbls>
        <c:gapWidth val="0"/>
        <c:overlap val="12"/>
        <c:axId val="433256640"/>
        <c:axId val="433257032"/>
      </c:barChart>
      <c:catAx>
        <c:axId val="433256640"/>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33257032"/>
        <c:crosses val="autoZero"/>
        <c:auto val="0"/>
        <c:lblAlgn val="ctr"/>
        <c:lblOffset val="100"/>
        <c:noMultiLvlLbl val="0"/>
      </c:catAx>
      <c:valAx>
        <c:axId val="433257032"/>
        <c:scaling>
          <c:orientation val="minMax"/>
        </c:scaling>
        <c:delete val="1"/>
        <c:axPos val="b"/>
        <c:numFmt formatCode="#,##0%" sourceLinked="0"/>
        <c:majorTickMark val="out"/>
        <c:minorTickMark val="none"/>
        <c:tickLblPos val="nextTo"/>
        <c:crossAx val="433256640"/>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ACT Target % (&gt;=54%)</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D.ACTTarget!$A$2:$A$40</c:f>
              <c:strCache>
                <c:ptCount val="39"/>
                <c:pt idx="0">
                  <c:v>MHMR SERVICES FOR THE CONCHO VALLEY</c:v>
                </c:pt>
                <c:pt idx="1">
                  <c:v>TEXAS PANHANDLE CENTERS</c:v>
                </c:pt>
                <c:pt idx="2">
                  <c:v>ACCESS</c:v>
                </c:pt>
                <c:pt idx="3">
                  <c:v>HELEN FARABEE CENTERS</c:v>
                </c:pt>
                <c:pt idx="4">
                  <c:v>GULF BEND MHMR CENTER</c:v>
                </c:pt>
                <c:pt idx="5">
                  <c:v>BURKE CENTER</c:v>
                </c:pt>
                <c:pt idx="6">
                  <c:v>THE GULF COAST CENTER</c:v>
                </c:pt>
                <c:pt idx="7">
                  <c:v>HILL COUNTRY COMMUNITY MHDD CENTER</c:v>
                </c:pt>
                <c:pt idx="8">
                  <c:v>DENTON COUNTY MHMR CENTER</c:v>
                </c:pt>
                <c:pt idx="9">
                  <c:v>PERMIAN BASIN COMMUNITY CENTERS FOR</c:v>
                </c:pt>
                <c:pt idx="10">
                  <c:v>EMERGENCE HEALTH NETWORK</c:v>
                </c:pt>
                <c:pt idx="11">
                  <c:v>BORDER REGION BEHAVIORAL HEALTH CENTER</c:v>
                </c:pt>
                <c:pt idx="12">
                  <c:v>COASTAL PLAINS COMMUNITY CENTER</c:v>
                </c:pt>
                <c:pt idx="13">
                  <c:v>MHMR AUTH.OF BRAZOS VALLEY</c:v>
                </c:pt>
                <c:pt idx="14">
                  <c:v>STARCARE SPECIALTY HEALTH SYSTEM</c:v>
                </c:pt>
                <c:pt idx="15">
                  <c:v>HEART OF TEXAS REGION MHMR CENTER</c:v>
                </c:pt>
                <c:pt idx="16">
                  <c:v>WEST TEXAS CENTERS</c:v>
                </c:pt>
                <c:pt idx="17">
                  <c:v>BLUEBONNET TRAILS COMMUNITY SERVICES</c:v>
                </c:pt>
                <c:pt idx="18">
                  <c:v>BEHAVIORAL HEALTH CENTER OF NUECES COUNTY</c:v>
                </c:pt>
                <c:pt idx="19">
                  <c:v>CENTRAL COUNTIES SERVICES</c:v>
                </c:pt>
                <c:pt idx="20">
                  <c:v>LAKES REGIONAL MHMR CENTER</c:v>
                </c:pt>
                <c:pt idx="21">
                  <c:v>AUSTIN-TRAVIS CO INTEGRAL CARE</c:v>
                </c:pt>
                <c:pt idx="22">
                  <c:v>BETTY HARDWICK CENTER</c:v>
                </c:pt>
                <c:pt idx="23">
                  <c:v>CAMINO REAL COMMUNITY SERVICES</c:v>
                </c:pt>
                <c:pt idx="24">
                  <c:v>SPINDLETOP CENTER</c:v>
                </c:pt>
                <c:pt idx="25">
                  <c:v>NTBHA</c:v>
                </c:pt>
                <c:pt idx="26">
                  <c:v>MHMR OF TARRANT COUNTY</c:v>
                </c:pt>
                <c:pt idx="27">
                  <c:v>TRI-COUNTY MHMR SERVICES</c:v>
                </c:pt>
                <c:pt idx="28">
                  <c:v>LIFE PATH</c:v>
                </c:pt>
                <c:pt idx="29">
                  <c:v>THE CENTER FOR HEALTH CARE SERVICES</c:v>
                </c:pt>
                <c:pt idx="30">
                  <c:v>TROPICAL TEXAS BEHAVIORAL HEALTH</c:v>
                </c:pt>
                <c:pt idx="31">
                  <c:v>TEXOMA COMMUNITY CENTER</c:v>
                </c:pt>
                <c:pt idx="32">
                  <c:v>TEXANA COMMUNITY MHMR CENTER</c:v>
                </c:pt>
                <c:pt idx="33">
                  <c:v>MHMR AUTHORITY OF HARRIS COU</c:v>
                </c:pt>
                <c:pt idx="34">
                  <c:v>COMMUNITY HEALTHCORE</c:v>
                </c:pt>
                <c:pt idx="35">
                  <c:v>ANDREWS CENTER</c:v>
                </c:pt>
                <c:pt idx="36">
                  <c:v>CENTER FOR LIFE RESOURCES</c:v>
                </c:pt>
                <c:pt idx="37">
                  <c:v>PECAN VALLEY CENTERS</c:v>
                </c:pt>
                <c:pt idx="38">
                  <c:v>CENTRAL PLAINS CENTER</c:v>
                </c:pt>
              </c:strCache>
            </c:strRef>
          </c:cat>
          <c:val>
            <c:numRef>
              <c:f>D.ACTTarget!$B$2:$B$40</c:f>
              <c:numCache>
                <c:formatCode>#,##0%</c:formatCode>
                <c:ptCount val="39"/>
              </c:numCache>
            </c:numRef>
          </c:val>
          <c:extLst>
            <c:ext xmlns:c16="http://schemas.microsoft.com/office/drawing/2014/chart" uri="{C3380CC4-5D6E-409C-BE32-E72D297353CC}">
              <c16:uniqueId val="{00000000-514D-4DCE-AC7D-8775467033FF}"/>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D.ACTTarget!$A$2:$A$40</c:f>
              <c:strCache>
                <c:ptCount val="39"/>
                <c:pt idx="0">
                  <c:v>MHMR SERVICES FOR THE CONCHO VALLEY</c:v>
                </c:pt>
                <c:pt idx="1">
                  <c:v>TEXAS PANHANDLE CENTERS</c:v>
                </c:pt>
                <c:pt idx="2">
                  <c:v>ACCESS</c:v>
                </c:pt>
                <c:pt idx="3">
                  <c:v>HELEN FARABEE CENTERS</c:v>
                </c:pt>
                <c:pt idx="4">
                  <c:v>GULF BEND MHMR CENTER</c:v>
                </c:pt>
                <c:pt idx="5">
                  <c:v>BURKE CENTER</c:v>
                </c:pt>
                <c:pt idx="6">
                  <c:v>THE GULF COAST CENTER</c:v>
                </c:pt>
                <c:pt idx="7">
                  <c:v>HILL COUNTRY COMMUNITY MHDD CENTER</c:v>
                </c:pt>
                <c:pt idx="8">
                  <c:v>DENTON COUNTY MHMR CENTER</c:v>
                </c:pt>
                <c:pt idx="9">
                  <c:v>PERMIAN BASIN COMMUNITY CENTERS FOR</c:v>
                </c:pt>
                <c:pt idx="10">
                  <c:v>EMERGENCE HEALTH NETWORK</c:v>
                </c:pt>
                <c:pt idx="11">
                  <c:v>BORDER REGION BEHAVIORAL HEALTH CENTER</c:v>
                </c:pt>
                <c:pt idx="12">
                  <c:v>COASTAL PLAINS COMMUNITY CENTER</c:v>
                </c:pt>
                <c:pt idx="13">
                  <c:v>MHMR AUTH.OF BRAZOS VALLEY</c:v>
                </c:pt>
                <c:pt idx="14">
                  <c:v>STARCARE SPECIALTY HEALTH SYSTEM</c:v>
                </c:pt>
                <c:pt idx="15">
                  <c:v>HEART OF TEXAS REGION MHMR CENTER</c:v>
                </c:pt>
                <c:pt idx="16">
                  <c:v>WEST TEXAS CENTERS</c:v>
                </c:pt>
                <c:pt idx="17">
                  <c:v>BLUEBONNET TRAILS COMMUNITY SERVICES</c:v>
                </c:pt>
                <c:pt idx="18">
                  <c:v>BEHAVIORAL HEALTH CENTER OF NUECES COUNTY</c:v>
                </c:pt>
                <c:pt idx="19">
                  <c:v>CENTRAL COUNTIES SERVICES</c:v>
                </c:pt>
                <c:pt idx="20">
                  <c:v>LAKES REGIONAL MHMR CENTER</c:v>
                </c:pt>
                <c:pt idx="21">
                  <c:v>AUSTIN-TRAVIS CO INTEGRAL CARE</c:v>
                </c:pt>
                <c:pt idx="22">
                  <c:v>BETTY HARDWICK CENTER</c:v>
                </c:pt>
                <c:pt idx="23">
                  <c:v>CAMINO REAL COMMUNITY SERVICES</c:v>
                </c:pt>
                <c:pt idx="24">
                  <c:v>SPINDLETOP CENTER</c:v>
                </c:pt>
                <c:pt idx="25">
                  <c:v>NTBHA</c:v>
                </c:pt>
                <c:pt idx="26">
                  <c:v>MHMR OF TARRANT COUNTY</c:v>
                </c:pt>
                <c:pt idx="27">
                  <c:v>TRI-COUNTY MHMR SERVICES</c:v>
                </c:pt>
                <c:pt idx="28">
                  <c:v>LIFE PATH</c:v>
                </c:pt>
                <c:pt idx="29">
                  <c:v>THE CENTER FOR HEALTH CARE SERVICES</c:v>
                </c:pt>
                <c:pt idx="30">
                  <c:v>TROPICAL TEXAS BEHAVIORAL HEALTH</c:v>
                </c:pt>
                <c:pt idx="31">
                  <c:v>TEXOMA COMMUNITY CENTER</c:v>
                </c:pt>
                <c:pt idx="32">
                  <c:v>TEXANA COMMUNITY MHMR CENTER</c:v>
                </c:pt>
                <c:pt idx="33">
                  <c:v>MHMR AUTHORITY OF HARRIS COU</c:v>
                </c:pt>
                <c:pt idx="34">
                  <c:v>COMMUNITY HEALTHCORE</c:v>
                </c:pt>
                <c:pt idx="35">
                  <c:v>ANDREWS CENTER</c:v>
                </c:pt>
                <c:pt idx="36">
                  <c:v>CENTER FOR LIFE RESOURCES</c:v>
                </c:pt>
                <c:pt idx="37">
                  <c:v>PECAN VALLEY CENTERS</c:v>
                </c:pt>
                <c:pt idx="38">
                  <c:v>CENTRAL PLAINS CENTER</c:v>
                </c:pt>
              </c:strCache>
            </c:strRef>
          </c:cat>
          <c:val>
            <c:numRef>
              <c:f>D.ACTTarget!$C$2:$C$40</c:f>
              <c:numCache>
                <c:formatCode>#,##0.0%</c:formatCode>
                <c:ptCount val="39"/>
                <c:pt idx="0">
                  <c:v>0.54444444444444395</c:v>
                </c:pt>
                <c:pt idx="1">
                  <c:v>0.59121621621621601</c:v>
                </c:pt>
                <c:pt idx="2">
                  <c:v>0.59591836734693904</c:v>
                </c:pt>
                <c:pt idx="3">
                  <c:v>0.64464692482915698</c:v>
                </c:pt>
                <c:pt idx="4">
                  <c:v>0.68627450980392202</c:v>
                </c:pt>
                <c:pt idx="5">
                  <c:v>0.74586466165413501</c:v>
                </c:pt>
                <c:pt idx="6">
                  <c:v>0.74885321100917401</c:v>
                </c:pt>
                <c:pt idx="7">
                  <c:v>0.75394321766561501</c:v>
                </c:pt>
                <c:pt idx="8">
                  <c:v>0.77801494130202797</c:v>
                </c:pt>
                <c:pt idx="9">
                  <c:v>0.78571428571428603</c:v>
                </c:pt>
                <c:pt idx="10">
                  <c:v>0.78747203579418401</c:v>
                </c:pt>
                <c:pt idx="11">
                  <c:v>0.78879310344827602</c:v>
                </c:pt>
                <c:pt idx="12">
                  <c:v>0.78921568627451</c:v>
                </c:pt>
                <c:pt idx="13">
                  <c:v>0.80479825517993497</c:v>
                </c:pt>
                <c:pt idx="14">
                  <c:v>0.81066176470588203</c:v>
                </c:pt>
                <c:pt idx="15">
                  <c:v>0.81952117863720098</c:v>
                </c:pt>
                <c:pt idx="16">
                  <c:v>0.83090379008746396</c:v>
                </c:pt>
                <c:pt idx="17">
                  <c:v>0.83093179634966396</c:v>
                </c:pt>
                <c:pt idx="18">
                  <c:v>0.83378746594005504</c:v>
                </c:pt>
                <c:pt idx="19">
                  <c:v>0.83456425406203805</c:v>
                </c:pt>
                <c:pt idx="20">
                  <c:v>0.83555555555555605</c:v>
                </c:pt>
                <c:pt idx="21">
                  <c:v>0.85133020344288002</c:v>
                </c:pt>
                <c:pt idx="22">
                  <c:v>0.85626283367556499</c:v>
                </c:pt>
                <c:pt idx="23">
                  <c:v>0.86774193548387102</c:v>
                </c:pt>
                <c:pt idx="24">
                  <c:v>0.87188612099644103</c:v>
                </c:pt>
                <c:pt idx="25">
                  <c:v>0.87516934391329604</c:v>
                </c:pt>
                <c:pt idx="26">
                  <c:v>0.88530585106382997</c:v>
                </c:pt>
                <c:pt idx="27">
                  <c:v>0.89168278529980705</c:v>
                </c:pt>
                <c:pt idx="28">
                  <c:v>0.89631650750341096</c:v>
                </c:pt>
                <c:pt idx="29">
                  <c:v>0.89651639344262302</c:v>
                </c:pt>
                <c:pt idx="30">
                  <c:v>0.90067829457364401</c:v>
                </c:pt>
                <c:pt idx="31">
                  <c:v>0.916864608076009</c:v>
                </c:pt>
                <c:pt idx="32">
                  <c:v>0.91906005221932097</c:v>
                </c:pt>
                <c:pt idx="33">
                  <c:v>0.92072072072072098</c:v>
                </c:pt>
                <c:pt idx="34">
                  <c:v>0.92086330935251803</c:v>
                </c:pt>
                <c:pt idx="35">
                  <c:v>0.943100995732575</c:v>
                </c:pt>
                <c:pt idx="36">
                  <c:v>0.95714285714285696</c:v>
                </c:pt>
                <c:pt idx="37">
                  <c:v>0.96021947873799696</c:v>
                </c:pt>
              </c:numCache>
            </c:numRef>
          </c:val>
          <c:extLst>
            <c:ext xmlns:c16="http://schemas.microsoft.com/office/drawing/2014/chart" uri="{C3380CC4-5D6E-409C-BE32-E72D297353CC}">
              <c16:uniqueId val="{00000001-514D-4DCE-AC7D-8775467033FF}"/>
            </c:ext>
          </c:extLst>
        </c:ser>
        <c:dLbls>
          <c:showLegendKey val="0"/>
          <c:showVal val="1"/>
          <c:showCatName val="0"/>
          <c:showSerName val="0"/>
          <c:showPercent val="0"/>
          <c:showBubbleSize val="0"/>
        </c:dLbls>
        <c:gapWidth val="0"/>
        <c:overlap val="11"/>
        <c:axId val="428668328"/>
        <c:axId val="428668720"/>
      </c:barChart>
      <c:catAx>
        <c:axId val="428668328"/>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28668720"/>
        <c:crosses val="autoZero"/>
        <c:auto val="0"/>
        <c:lblAlgn val="ctr"/>
        <c:lblOffset val="100"/>
        <c:noMultiLvlLbl val="0"/>
      </c:catAx>
      <c:valAx>
        <c:axId val="428668720"/>
        <c:scaling>
          <c:orientation val="minMax"/>
        </c:scaling>
        <c:delete val="1"/>
        <c:axPos val="b"/>
        <c:numFmt formatCode="#,##0%" sourceLinked="0"/>
        <c:majorTickMark val="none"/>
        <c:minorTickMark val="none"/>
        <c:tickLblPos val="nextTo"/>
        <c:crossAx val="428668328"/>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Service Target Child % (&gt;=100%)</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'E.Service Target Child'!$A$2:$A$40</c:f>
              <c:strCache>
                <c:ptCount val="39"/>
                <c:pt idx="0">
                  <c:v>AUSTIN-TRAVIS CO INTEGRAL CARE</c:v>
                </c:pt>
                <c:pt idx="1">
                  <c:v>LIFE PATH</c:v>
                </c:pt>
                <c:pt idx="2">
                  <c:v>MHMR SERVICES FOR THE CONCHO VALLEY</c:v>
                </c:pt>
                <c:pt idx="3">
                  <c:v>CENTRAL COUNTIES SERVICES</c:v>
                </c:pt>
                <c:pt idx="4">
                  <c:v>BETTY HARDWICK CENTER</c:v>
                </c:pt>
                <c:pt idx="5">
                  <c:v>EMERGENCE HEALTH NETWORK</c:v>
                </c:pt>
                <c:pt idx="6">
                  <c:v>COASTAL PLAINS COMMUNITY CENTER</c:v>
                </c:pt>
                <c:pt idx="7">
                  <c:v>GULF BEND MHMR CENTER</c:v>
                </c:pt>
                <c:pt idx="8">
                  <c:v>ANDREWS CENTER</c:v>
                </c:pt>
                <c:pt idx="9">
                  <c:v>STARCARE SPECIALTY HEALTH SYSTEM</c:v>
                </c:pt>
                <c:pt idx="10">
                  <c:v>WEST TEXAS CENTERS</c:v>
                </c:pt>
                <c:pt idx="11">
                  <c:v>HEART OF TEXAS REGION MHMR CENTER</c:v>
                </c:pt>
                <c:pt idx="12">
                  <c:v>HELEN FARABEE CENTERS</c:v>
                </c:pt>
                <c:pt idx="13">
                  <c:v>MHMR OF TARRANT COUNTY</c:v>
                </c:pt>
                <c:pt idx="14">
                  <c:v>TROPICAL TEXAS BEHAVIORAL HEALTH</c:v>
                </c:pt>
                <c:pt idx="15">
                  <c:v>BEHAVIORAL HEALTH CENTER OF NUECES COUNTY</c:v>
                </c:pt>
                <c:pt idx="16">
                  <c:v>TEXANA COMMUNITY MHMR CENTER</c:v>
                </c:pt>
                <c:pt idx="17">
                  <c:v>TEXAS PANHANDLE CENTERS</c:v>
                </c:pt>
                <c:pt idx="18">
                  <c:v>MHMR AUTHORITY OF HARRIS COU</c:v>
                </c:pt>
                <c:pt idx="19">
                  <c:v>BLUEBONNET TRAILS COMMUNITY SERVICES</c:v>
                </c:pt>
                <c:pt idx="20">
                  <c:v>BORDER REGION BEHAVIORAL HEALTH CENTER</c:v>
                </c:pt>
                <c:pt idx="21">
                  <c:v>MHMR AUTH.OF BRAZOS VALLEY</c:v>
                </c:pt>
                <c:pt idx="22">
                  <c:v>NTBHA</c:v>
                </c:pt>
                <c:pt idx="23">
                  <c:v>PERMIAN BASIN COMMUNITY CENTERS FOR</c:v>
                </c:pt>
                <c:pt idx="24">
                  <c:v>DENTON COUNTY MHMR CENTER</c:v>
                </c:pt>
                <c:pt idx="25">
                  <c:v>TRI-COUNTY MHMR SERVICES</c:v>
                </c:pt>
                <c:pt idx="26">
                  <c:v>BURKE CENTER</c:v>
                </c:pt>
                <c:pt idx="27">
                  <c:v>THE CENTER FOR HEALTH CARE SERVICES</c:v>
                </c:pt>
                <c:pt idx="28">
                  <c:v>SPINDLETOP CENTER</c:v>
                </c:pt>
                <c:pt idx="29">
                  <c:v>ACCESS</c:v>
                </c:pt>
                <c:pt idx="30">
                  <c:v>HILL COUNTRY COMMUNITY MHDD CENTER</c:v>
                </c:pt>
                <c:pt idx="31">
                  <c:v>COMMUNITY HEALTHCORE</c:v>
                </c:pt>
                <c:pt idx="32">
                  <c:v>CENTER FOR LIFE RESOURCES</c:v>
                </c:pt>
                <c:pt idx="33">
                  <c:v>PECAN VALLEY CENTERS</c:v>
                </c:pt>
                <c:pt idx="34">
                  <c:v>THE GULF COAST CENTER</c:v>
                </c:pt>
                <c:pt idx="35">
                  <c:v>CAMINO REAL COMMUNITY SERVICES</c:v>
                </c:pt>
                <c:pt idx="36">
                  <c:v>LAKES REGIONAL MHMR CENTER</c:v>
                </c:pt>
                <c:pt idx="37">
                  <c:v>TEXOMA COMMUNITY CENTER</c:v>
                </c:pt>
                <c:pt idx="38">
                  <c:v>CENTRAL PLAINS CENTER</c:v>
                </c:pt>
              </c:strCache>
            </c:strRef>
          </c:cat>
          <c:val>
            <c:numRef>
              <c:f>'E.Service Target Child'!$B$2:$B$40</c:f>
              <c:numCache>
                <c:formatCode>#,##0%</c:formatCode>
                <c:ptCount val="39"/>
                <c:pt idx="0">
                  <c:v>0.78774205677759002</c:v>
                </c:pt>
                <c:pt idx="1">
                  <c:v>0.84916399857701896</c:v>
                </c:pt>
                <c:pt idx="2">
                  <c:v>0.859338061465721</c:v>
                </c:pt>
                <c:pt idx="3">
                  <c:v>0.86603942652329802</c:v>
                </c:pt>
                <c:pt idx="4">
                  <c:v>0.90828677839851002</c:v>
                </c:pt>
                <c:pt idx="5">
                  <c:v>0.90886884629838405</c:v>
                </c:pt>
                <c:pt idx="6">
                  <c:v>0.92761463163317903</c:v>
                </c:pt>
                <c:pt idx="7">
                  <c:v>0.93201754385964897</c:v>
                </c:pt>
                <c:pt idx="8">
                  <c:v>0.93683957732949097</c:v>
                </c:pt>
                <c:pt idx="9">
                  <c:v>0.93688118811881205</c:v>
                </c:pt>
                <c:pt idx="10">
                  <c:v>0.93701550387596899</c:v>
                </c:pt>
                <c:pt idx="11">
                  <c:v>0.94716088328075698</c:v>
                </c:pt>
                <c:pt idx="12">
                  <c:v>0.94901960784313699</c:v>
                </c:pt>
                <c:pt idx="13">
                  <c:v>0.950212507589557</c:v>
                </c:pt>
                <c:pt idx="14">
                  <c:v>0.95345926263086</c:v>
                </c:pt>
                <c:pt idx="15">
                  <c:v>0.96651617757712605</c:v>
                </c:pt>
                <c:pt idx="16">
                  <c:v>0.96700723712217995</c:v>
                </c:pt>
                <c:pt idx="17">
                  <c:v>0.97207524985302796</c:v>
                </c:pt>
                <c:pt idx="18">
                  <c:v>0.97902901465096204</c:v>
                </c:pt>
                <c:pt idx="19">
                  <c:v>0.98677443056576097</c:v>
                </c:pt>
                <c:pt idx="20">
                  <c:v>0.98889555822328901</c:v>
                </c:pt>
              </c:numCache>
            </c:numRef>
          </c:val>
          <c:extLst>
            <c:ext xmlns:c16="http://schemas.microsoft.com/office/drawing/2014/chart" uri="{C3380CC4-5D6E-409C-BE32-E72D297353CC}">
              <c16:uniqueId val="{00000000-516D-41F0-BAD2-D8CEEC74BADC}"/>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'E.Service Target Child'!$A$2:$A$40</c:f>
              <c:strCache>
                <c:ptCount val="39"/>
                <c:pt idx="0">
                  <c:v>AUSTIN-TRAVIS CO INTEGRAL CARE</c:v>
                </c:pt>
                <c:pt idx="1">
                  <c:v>LIFE PATH</c:v>
                </c:pt>
                <c:pt idx="2">
                  <c:v>MHMR SERVICES FOR THE CONCHO VALLEY</c:v>
                </c:pt>
                <c:pt idx="3">
                  <c:v>CENTRAL COUNTIES SERVICES</c:v>
                </c:pt>
                <c:pt idx="4">
                  <c:v>BETTY HARDWICK CENTER</c:v>
                </c:pt>
                <c:pt idx="5">
                  <c:v>EMERGENCE HEALTH NETWORK</c:v>
                </c:pt>
                <c:pt idx="6">
                  <c:v>COASTAL PLAINS COMMUNITY CENTER</c:v>
                </c:pt>
                <c:pt idx="7">
                  <c:v>GULF BEND MHMR CENTER</c:v>
                </c:pt>
                <c:pt idx="8">
                  <c:v>ANDREWS CENTER</c:v>
                </c:pt>
                <c:pt idx="9">
                  <c:v>STARCARE SPECIALTY HEALTH SYSTEM</c:v>
                </c:pt>
                <c:pt idx="10">
                  <c:v>WEST TEXAS CENTERS</c:v>
                </c:pt>
                <c:pt idx="11">
                  <c:v>HEART OF TEXAS REGION MHMR CENTER</c:v>
                </c:pt>
                <c:pt idx="12">
                  <c:v>HELEN FARABEE CENTERS</c:v>
                </c:pt>
                <c:pt idx="13">
                  <c:v>MHMR OF TARRANT COUNTY</c:v>
                </c:pt>
                <c:pt idx="14">
                  <c:v>TROPICAL TEXAS BEHAVIORAL HEALTH</c:v>
                </c:pt>
                <c:pt idx="15">
                  <c:v>BEHAVIORAL HEALTH CENTER OF NUECES COUNTY</c:v>
                </c:pt>
                <c:pt idx="16">
                  <c:v>TEXANA COMMUNITY MHMR CENTER</c:v>
                </c:pt>
                <c:pt idx="17">
                  <c:v>TEXAS PANHANDLE CENTERS</c:v>
                </c:pt>
                <c:pt idx="18">
                  <c:v>MHMR AUTHORITY OF HARRIS COU</c:v>
                </c:pt>
                <c:pt idx="19">
                  <c:v>BLUEBONNET TRAILS COMMUNITY SERVICES</c:v>
                </c:pt>
                <c:pt idx="20">
                  <c:v>BORDER REGION BEHAVIORAL HEALTH CENTER</c:v>
                </c:pt>
                <c:pt idx="21">
                  <c:v>MHMR AUTH.OF BRAZOS VALLEY</c:v>
                </c:pt>
                <c:pt idx="22">
                  <c:v>NTBHA</c:v>
                </c:pt>
                <c:pt idx="23">
                  <c:v>PERMIAN BASIN COMMUNITY CENTERS FOR</c:v>
                </c:pt>
                <c:pt idx="24">
                  <c:v>DENTON COUNTY MHMR CENTER</c:v>
                </c:pt>
                <c:pt idx="25">
                  <c:v>TRI-COUNTY MHMR SERVICES</c:v>
                </c:pt>
                <c:pt idx="26">
                  <c:v>BURKE CENTER</c:v>
                </c:pt>
                <c:pt idx="27">
                  <c:v>THE CENTER FOR HEALTH CARE SERVICES</c:v>
                </c:pt>
                <c:pt idx="28">
                  <c:v>SPINDLETOP CENTER</c:v>
                </c:pt>
                <c:pt idx="29">
                  <c:v>ACCESS</c:v>
                </c:pt>
                <c:pt idx="30">
                  <c:v>HILL COUNTRY COMMUNITY MHDD CENTER</c:v>
                </c:pt>
                <c:pt idx="31">
                  <c:v>COMMUNITY HEALTHCORE</c:v>
                </c:pt>
                <c:pt idx="32">
                  <c:v>CENTER FOR LIFE RESOURCES</c:v>
                </c:pt>
                <c:pt idx="33">
                  <c:v>PECAN VALLEY CENTERS</c:v>
                </c:pt>
                <c:pt idx="34">
                  <c:v>THE GULF COAST CENTER</c:v>
                </c:pt>
                <c:pt idx="35">
                  <c:v>CAMINO REAL COMMUNITY SERVICES</c:v>
                </c:pt>
                <c:pt idx="36">
                  <c:v>LAKES REGIONAL MHMR CENTER</c:v>
                </c:pt>
                <c:pt idx="37">
                  <c:v>TEXOMA COMMUNITY CENTER</c:v>
                </c:pt>
                <c:pt idx="38">
                  <c:v>CENTRAL PLAINS CENTER</c:v>
                </c:pt>
              </c:strCache>
            </c:strRef>
          </c:cat>
          <c:val>
            <c:numRef>
              <c:f>'E.Service Target Child'!$C$2:$C$40</c:f>
              <c:numCache>
                <c:formatCode>#,##0%</c:formatCode>
                <c:ptCount val="39"/>
                <c:pt idx="21">
                  <c:v>1.0171650055371</c:v>
                </c:pt>
                <c:pt idx="22">
                  <c:v>1.04443492801501</c:v>
                </c:pt>
                <c:pt idx="23">
                  <c:v>1.05176767676768</c:v>
                </c:pt>
                <c:pt idx="24">
                  <c:v>1.05809523809524</c:v>
                </c:pt>
                <c:pt idx="25">
                  <c:v>1.07268170426065</c:v>
                </c:pt>
                <c:pt idx="26">
                  <c:v>1.0782508630609899</c:v>
                </c:pt>
                <c:pt idx="27">
                  <c:v>1.0941802252816</c:v>
                </c:pt>
                <c:pt idx="28">
                  <c:v>1.1039215686274499</c:v>
                </c:pt>
                <c:pt idx="29">
                  <c:v>1.1169696969697001</c:v>
                </c:pt>
                <c:pt idx="30">
                  <c:v>1.1197183098591601</c:v>
                </c:pt>
                <c:pt idx="31">
                  <c:v>1.12683760683761</c:v>
                </c:pt>
                <c:pt idx="32">
                  <c:v>1.1306497175141199</c:v>
                </c:pt>
                <c:pt idx="33">
                  <c:v>1.1804435483871001</c:v>
                </c:pt>
                <c:pt idx="34">
                  <c:v>1.2096949891067501</c:v>
                </c:pt>
                <c:pt idx="35">
                  <c:v>1.21675191815857</c:v>
                </c:pt>
                <c:pt idx="36">
                  <c:v>1.37765957446809</c:v>
                </c:pt>
                <c:pt idx="37">
                  <c:v>1.53442879499218</c:v>
                </c:pt>
              </c:numCache>
            </c:numRef>
          </c:val>
          <c:extLst>
            <c:ext xmlns:c16="http://schemas.microsoft.com/office/drawing/2014/chart" uri="{C3380CC4-5D6E-409C-BE32-E72D297353CC}">
              <c16:uniqueId val="{00000001-516D-41F0-BAD2-D8CEEC74BADC}"/>
            </c:ext>
          </c:extLst>
        </c:ser>
        <c:dLbls>
          <c:showLegendKey val="0"/>
          <c:showVal val="1"/>
          <c:showCatName val="0"/>
          <c:showSerName val="0"/>
          <c:showPercent val="0"/>
          <c:showBubbleSize val="0"/>
        </c:dLbls>
        <c:gapWidth val="0"/>
        <c:overlap val="11"/>
        <c:axId val="429858344"/>
        <c:axId val="429858736"/>
      </c:barChart>
      <c:catAx>
        <c:axId val="42985834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29858736"/>
        <c:crosses val="autoZero"/>
        <c:auto val="0"/>
        <c:lblAlgn val="ctr"/>
        <c:lblOffset val="100"/>
        <c:noMultiLvlLbl val="0"/>
      </c:catAx>
      <c:valAx>
        <c:axId val="429858736"/>
        <c:scaling>
          <c:orientation val="minMax"/>
        </c:scaling>
        <c:delete val="1"/>
        <c:axPos val="b"/>
        <c:numFmt formatCode="#,##0%" sourceLinked="0"/>
        <c:majorTickMark val="out"/>
        <c:minorTickMark val="none"/>
        <c:tickLblPos val="nextTo"/>
        <c:crossAx val="42985834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Family Partner Supports Target for LOCs 2, 3, 4 and YC % (&gt;=10%)</a:t>
            </a:r>
          </a:p>
        </c:rich>
      </c:tx>
      <c:layout>
        <c:manualLayout>
          <c:xMode val="edge"/>
          <c:yMode val="edge"/>
          <c:x val="0.29387494819726484"/>
          <c:y val="0"/>
        </c:manualLayout>
      </c:layout>
      <c:overlay val="0"/>
      <c:spPr>
        <a:noFill/>
        <a:ln w="25400">
          <a:noFill/>
        </a:ln>
      </c:spPr>
    </c:title>
    <c:autoTitleDeleted val="0"/>
    <c:plotArea>
      <c:layout>
        <c:manualLayout>
          <c:layoutTarget val="inner"/>
          <c:xMode val="edge"/>
          <c:yMode val="edge"/>
          <c:x val="0.29081705212380365"/>
          <c:y val="5.0288188976377955E-2"/>
          <c:w val="0.68653646912556998"/>
          <c:h val="0.90590362204724406"/>
        </c:manualLayout>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'F.Fam Par Sup Targ Loc234YC'!$A$2:$A$40</c:f>
              <c:strCache>
                <c:ptCount val="39"/>
                <c:pt idx="0">
                  <c:v>TEXAS PANHANDLE CENTERS</c:v>
                </c:pt>
                <c:pt idx="1">
                  <c:v>LAKES REGIONAL MHMR CENTER</c:v>
                </c:pt>
                <c:pt idx="2">
                  <c:v>NTBHA</c:v>
                </c:pt>
                <c:pt idx="3">
                  <c:v>AUSTIN-TRAVIS CO INTEGRAL CARE</c:v>
                </c:pt>
                <c:pt idx="4">
                  <c:v>TROPICAL TEXAS BEHAVIORAL HEALTH</c:v>
                </c:pt>
                <c:pt idx="5">
                  <c:v>CENTRAL COUNTIES SERVICES</c:v>
                </c:pt>
                <c:pt idx="6">
                  <c:v>TEXANA COMMUNITY MHMR CENTER</c:v>
                </c:pt>
                <c:pt idx="7">
                  <c:v>DENTON COUNTY MHMR CENTER</c:v>
                </c:pt>
                <c:pt idx="8">
                  <c:v>ACCESS</c:v>
                </c:pt>
                <c:pt idx="9">
                  <c:v>WEST TEXAS CENTERS</c:v>
                </c:pt>
                <c:pt idx="10">
                  <c:v>PERMIAN BASIN COMMUNITY CENTERS FOR</c:v>
                </c:pt>
                <c:pt idx="11">
                  <c:v>BURKE CENTER</c:v>
                </c:pt>
                <c:pt idx="12">
                  <c:v>TRI-COUNTY MHMR SERVICES</c:v>
                </c:pt>
                <c:pt idx="13">
                  <c:v>BETTY HARDWICK CENTER</c:v>
                </c:pt>
                <c:pt idx="14">
                  <c:v>ANDREWS CENTER</c:v>
                </c:pt>
                <c:pt idx="15">
                  <c:v>BLUEBONNET TRAILS COMMUNITY SERVICES</c:v>
                </c:pt>
                <c:pt idx="16">
                  <c:v>MHMR SERVICES FOR THE CONCHO VALLEY</c:v>
                </c:pt>
                <c:pt idx="17">
                  <c:v>LIFE PATH</c:v>
                </c:pt>
                <c:pt idx="18">
                  <c:v>HELEN FARABEE CENTERS</c:v>
                </c:pt>
                <c:pt idx="19">
                  <c:v>PECAN VALLEY CENTERS</c:v>
                </c:pt>
                <c:pt idx="20">
                  <c:v>SPINDLETOP CENTER</c:v>
                </c:pt>
                <c:pt idx="21">
                  <c:v>COMMUNITY HEALTHCORE</c:v>
                </c:pt>
                <c:pt idx="22">
                  <c:v>EMERGENCE HEALTH NETWORK</c:v>
                </c:pt>
                <c:pt idx="23">
                  <c:v>THE GULF COAST CENTER</c:v>
                </c:pt>
                <c:pt idx="24">
                  <c:v>HEART OF TEXAS REGION MHMR CENTER</c:v>
                </c:pt>
                <c:pt idx="25">
                  <c:v>MHMR AUTH.OF BRAZOS VALLEY</c:v>
                </c:pt>
                <c:pt idx="26">
                  <c:v>TEXOMA COMMUNITY CENTER</c:v>
                </c:pt>
                <c:pt idx="27">
                  <c:v>CAMINO REAL COMMUNITY SERVICES</c:v>
                </c:pt>
                <c:pt idx="28">
                  <c:v>STARCARE SPECIALTY HEALTH SYSTEM</c:v>
                </c:pt>
                <c:pt idx="29">
                  <c:v>BEHAVIORAL HEALTH CENTER OF NUECES COUNTY</c:v>
                </c:pt>
                <c:pt idx="30">
                  <c:v>BORDER REGION BEHAVIORAL HEALTH CENTER</c:v>
                </c:pt>
                <c:pt idx="31">
                  <c:v>COASTAL PLAINS COMMUNITY CENTER</c:v>
                </c:pt>
                <c:pt idx="32">
                  <c:v>GULF BEND MHMR CENTER</c:v>
                </c:pt>
                <c:pt idx="33">
                  <c:v>CENTER FOR LIFE RESOURCES</c:v>
                </c:pt>
                <c:pt idx="34">
                  <c:v>MHMR AUTHORITY OF HARRIS COU</c:v>
                </c:pt>
                <c:pt idx="35">
                  <c:v>HILL COUNTRY COMMUNITY MHDD CENTER</c:v>
                </c:pt>
                <c:pt idx="36">
                  <c:v>MHMR OF TARRANT COUNTY</c:v>
                </c:pt>
                <c:pt idx="37">
                  <c:v>THE CENTER FOR HEALTH CARE SERVICES</c:v>
                </c:pt>
                <c:pt idx="38">
                  <c:v>CENTRAL PLAINS CENTER</c:v>
                </c:pt>
              </c:strCache>
            </c:strRef>
          </c:cat>
          <c:val>
            <c:numRef>
              <c:f>'F.Fam Par Sup Targ Loc234YC'!$B$2:$B$40</c:f>
              <c:numCache>
                <c:formatCode>0.00%</c:formatCode>
                <c:ptCount val="39"/>
                <c:pt idx="0">
                  <c:v>0</c:v>
                </c:pt>
                <c:pt idx="1">
                  <c:v>0</c:v>
                </c:pt>
                <c:pt idx="2">
                  <c:v>1.77898259138464E-3</c:v>
                </c:pt>
                <c:pt idx="3">
                  <c:v>1.1012282930961501E-2</c:v>
                </c:pt>
                <c:pt idx="4">
                  <c:v>3.8522398646805303E-2</c:v>
                </c:pt>
                <c:pt idx="5">
                  <c:v>5.3862508858965298E-2</c:v>
                </c:pt>
                <c:pt idx="6">
                  <c:v>5.7122708039492202E-2</c:v>
                </c:pt>
                <c:pt idx="7">
                  <c:v>5.7173678532901798E-2</c:v>
                </c:pt>
                <c:pt idx="8">
                  <c:v>9.1976516634050903E-2</c:v>
                </c:pt>
              </c:numCache>
            </c:numRef>
          </c:val>
          <c:extLst>
            <c:ext xmlns:c16="http://schemas.microsoft.com/office/drawing/2014/chart" uri="{C3380CC4-5D6E-409C-BE32-E72D297353CC}">
              <c16:uniqueId val="{00000000-6CCA-4EBF-A42C-6247F0CEF228}"/>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'F.Fam Par Sup Targ Loc234YC'!$A$2:$A$40</c:f>
              <c:strCache>
                <c:ptCount val="39"/>
                <c:pt idx="0">
                  <c:v>TEXAS PANHANDLE CENTERS</c:v>
                </c:pt>
                <c:pt idx="1">
                  <c:v>LAKES REGIONAL MHMR CENTER</c:v>
                </c:pt>
                <c:pt idx="2">
                  <c:v>NTBHA</c:v>
                </c:pt>
                <c:pt idx="3">
                  <c:v>AUSTIN-TRAVIS CO INTEGRAL CARE</c:v>
                </c:pt>
                <c:pt idx="4">
                  <c:v>TROPICAL TEXAS BEHAVIORAL HEALTH</c:v>
                </c:pt>
                <c:pt idx="5">
                  <c:v>CENTRAL COUNTIES SERVICES</c:v>
                </c:pt>
                <c:pt idx="6">
                  <c:v>TEXANA COMMUNITY MHMR CENTER</c:v>
                </c:pt>
                <c:pt idx="7">
                  <c:v>DENTON COUNTY MHMR CENTER</c:v>
                </c:pt>
                <c:pt idx="8">
                  <c:v>ACCESS</c:v>
                </c:pt>
                <c:pt idx="9">
                  <c:v>WEST TEXAS CENTERS</c:v>
                </c:pt>
                <c:pt idx="10">
                  <c:v>PERMIAN BASIN COMMUNITY CENTERS FOR</c:v>
                </c:pt>
                <c:pt idx="11">
                  <c:v>BURKE CENTER</c:v>
                </c:pt>
                <c:pt idx="12">
                  <c:v>TRI-COUNTY MHMR SERVICES</c:v>
                </c:pt>
                <c:pt idx="13">
                  <c:v>BETTY HARDWICK CENTER</c:v>
                </c:pt>
                <c:pt idx="14">
                  <c:v>ANDREWS CENTER</c:v>
                </c:pt>
                <c:pt idx="15">
                  <c:v>BLUEBONNET TRAILS COMMUNITY SERVICES</c:v>
                </c:pt>
                <c:pt idx="16">
                  <c:v>MHMR SERVICES FOR THE CONCHO VALLEY</c:v>
                </c:pt>
                <c:pt idx="17">
                  <c:v>LIFE PATH</c:v>
                </c:pt>
                <c:pt idx="18">
                  <c:v>HELEN FARABEE CENTERS</c:v>
                </c:pt>
                <c:pt idx="19">
                  <c:v>PECAN VALLEY CENTERS</c:v>
                </c:pt>
                <c:pt idx="20">
                  <c:v>SPINDLETOP CENTER</c:v>
                </c:pt>
                <c:pt idx="21">
                  <c:v>COMMUNITY HEALTHCORE</c:v>
                </c:pt>
                <c:pt idx="22">
                  <c:v>EMERGENCE HEALTH NETWORK</c:v>
                </c:pt>
                <c:pt idx="23">
                  <c:v>THE GULF COAST CENTER</c:v>
                </c:pt>
                <c:pt idx="24">
                  <c:v>HEART OF TEXAS REGION MHMR CENTER</c:v>
                </c:pt>
                <c:pt idx="25">
                  <c:v>MHMR AUTH.OF BRAZOS VALLEY</c:v>
                </c:pt>
                <c:pt idx="26">
                  <c:v>TEXOMA COMMUNITY CENTER</c:v>
                </c:pt>
                <c:pt idx="27">
                  <c:v>CAMINO REAL COMMUNITY SERVICES</c:v>
                </c:pt>
                <c:pt idx="28">
                  <c:v>STARCARE SPECIALTY HEALTH SYSTEM</c:v>
                </c:pt>
                <c:pt idx="29">
                  <c:v>BEHAVIORAL HEALTH CENTER OF NUECES COUNTY</c:v>
                </c:pt>
                <c:pt idx="30">
                  <c:v>BORDER REGION BEHAVIORAL HEALTH CENTER</c:v>
                </c:pt>
                <c:pt idx="31">
                  <c:v>COASTAL PLAINS COMMUNITY CENTER</c:v>
                </c:pt>
                <c:pt idx="32">
                  <c:v>GULF BEND MHMR CENTER</c:v>
                </c:pt>
                <c:pt idx="33">
                  <c:v>CENTER FOR LIFE RESOURCES</c:v>
                </c:pt>
                <c:pt idx="34">
                  <c:v>MHMR AUTHORITY OF HARRIS COU</c:v>
                </c:pt>
                <c:pt idx="35">
                  <c:v>HILL COUNTRY COMMUNITY MHDD CENTER</c:v>
                </c:pt>
                <c:pt idx="36">
                  <c:v>MHMR OF TARRANT COUNTY</c:v>
                </c:pt>
                <c:pt idx="37">
                  <c:v>THE CENTER FOR HEALTH CARE SERVICES</c:v>
                </c:pt>
                <c:pt idx="38">
                  <c:v>CENTRAL PLAINS CENTER</c:v>
                </c:pt>
              </c:strCache>
            </c:strRef>
          </c:cat>
          <c:val>
            <c:numRef>
              <c:f>'F.Fam Par Sup Targ Loc234YC'!$C$2:$C$40</c:f>
              <c:numCache>
                <c:formatCode>0.00%</c:formatCode>
                <c:ptCount val="39"/>
                <c:pt idx="9">
                  <c:v>0.10410094637224</c:v>
                </c:pt>
                <c:pt idx="10">
                  <c:v>0.117088607594937</c:v>
                </c:pt>
                <c:pt idx="11">
                  <c:v>0.11887779362815</c:v>
                </c:pt>
                <c:pt idx="12">
                  <c:v>0.119569396386005</c:v>
                </c:pt>
                <c:pt idx="13">
                  <c:v>0.12093023255814001</c:v>
                </c:pt>
                <c:pt idx="14">
                  <c:v>0.12234273318871999</c:v>
                </c:pt>
                <c:pt idx="15">
                  <c:v>0.12932016710976099</c:v>
                </c:pt>
                <c:pt idx="16">
                  <c:v>0.13126079447323</c:v>
                </c:pt>
                <c:pt idx="17">
                  <c:v>0.13303315595579199</c:v>
                </c:pt>
                <c:pt idx="18">
                  <c:v>0.13420787083753799</c:v>
                </c:pt>
                <c:pt idx="19">
                  <c:v>0.13629976580796299</c:v>
                </c:pt>
                <c:pt idx="20">
                  <c:v>0.14465937762825901</c:v>
                </c:pt>
                <c:pt idx="21">
                  <c:v>0.14761431411530801</c:v>
                </c:pt>
                <c:pt idx="22">
                  <c:v>0.148148148148148</c:v>
                </c:pt>
                <c:pt idx="23">
                  <c:v>0.15405405405405401</c:v>
                </c:pt>
                <c:pt idx="24">
                  <c:v>0.155223880597015</c:v>
                </c:pt>
                <c:pt idx="25">
                  <c:v>0.15748031496063</c:v>
                </c:pt>
                <c:pt idx="26">
                  <c:v>0.15967016491754099</c:v>
                </c:pt>
                <c:pt idx="27">
                  <c:v>0.167355371900826</c:v>
                </c:pt>
                <c:pt idx="28">
                  <c:v>0.17854406130268199</c:v>
                </c:pt>
                <c:pt idx="29">
                  <c:v>0.19004250151791099</c:v>
                </c:pt>
                <c:pt idx="30">
                  <c:v>0.27717820479073402</c:v>
                </c:pt>
                <c:pt idx="31">
                  <c:v>0.28081905557877102</c:v>
                </c:pt>
                <c:pt idx="32">
                  <c:v>0.28836251287332698</c:v>
                </c:pt>
                <c:pt idx="33">
                  <c:v>0.31345826235093699</c:v>
                </c:pt>
                <c:pt idx="34">
                  <c:v>0.431038204187352</c:v>
                </c:pt>
                <c:pt idx="35">
                  <c:v>0.43988050784167299</c:v>
                </c:pt>
                <c:pt idx="36">
                  <c:v>0.46277802995914702</c:v>
                </c:pt>
                <c:pt idx="37">
                  <c:v>0.58562938951917898</c:v>
                </c:pt>
              </c:numCache>
            </c:numRef>
          </c:val>
          <c:extLst>
            <c:ext xmlns:c16="http://schemas.microsoft.com/office/drawing/2014/chart" uri="{C3380CC4-5D6E-409C-BE32-E72D297353CC}">
              <c16:uniqueId val="{00000001-6CCA-4EBF-A42C-6247F0CEF228}"/>
            </c:ext>
          </c:extLst>
        </c:ser>
        <c:dLbls>
          <c:showLegendKey val="0"/>
          <c:showVal val="1"/>
          <c:showCatName val="0"/>
          <c:showSerName val="0"/>
          <c:showPercent val="0"/>
          <c:showBubbleSize val="0"/>
        </c:dLbls>
        <c:gapWidth val="0"/>
        <c:overlap val="11"/>
        <c:axId val="431091040"/>
        <c:axId val="431091432"/>
      </c:barChart>
      <c:catAx>
        <c:axId val="431091040"/>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31091432"/>
        <c:crosses val="autoZero"/>
        <c:auto val="0"/>
        <c:lblAlgn val="ctr"/>
        <c:lblOffset val="100"/>
        <c:noMultiLvlLbl val="0"/>
      </c:catAx>
      <c:valAx>
        <c:axId val="431091432"/>
        <c:scaling>
          <c:orientation val="minMax"/>
        </c:scaling>
        <c:delete val="1"/>
        <c:axPos val="b"/>
        <c:numFmt formatCode="#,##0%" sourceLinked="0"/>
        <c:majorTickMark val="out"/>
        <c:minorTickMark val="none"/>
        <c:tickLblPos val="nextTo"/>
        <c:crossAx val="431091040"/>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Community Tenure % (&gt;=96.8%) </a:t>
            </a:r>
          </a:p>
        </c:rich>
      </c:tx>
      <c:overlay val="0"/>
      <c:spPr>
        <a:noFill/>
        <a:ln w="25400">
          <a:noFill/>
        </a:ln>
      </c:spPr>
    </c:title>
    <c:autoTitleDeleted val="0"/>
    <c:plotArea>
      <c:layout/>
      <c:barChart>
        <c:barDir val="bar"/>
        <c:grouping val="clustered"/>
        <c:varyColors val="0"/>
        <c:ser>
          <c:idx val="0"/>
          <c:order val="0"/>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'G.Community Tenure'!$A$2:$A$40</c:f>
              <c:strCache>
                <c:ptCount val="39"/>
                <c:pt idx="0">
                  <c:v>STARCARE SPECIALTY HEALTH SYSTEM</c:v>
                </c:pt>
                <c:pt idx="1">
                  <c:v>MHMR AUTHORITY OF HARRIS COU</c:v>
                </c:pt>
                <c:pt idx="2">
                  <c:v>THE GULF COAST CENTER</c:v>
                </c:pt>
                <c:pt idx="3">
                  <c:v>DENTON COUNTY MHMR CENTER</c:v>
                </c:pt>
                <c:pt idx="4">
                  <c:v>BETTY HARDWICK CENTER</c:v>
                </c:pt>
                <c:pt idx="5">
                  <c:v>MHMR AUTH.OF BRAZOS VALLEY</c:v>
                </c:pt>
                <c:pt idx="6">
                  <c:v>TEXANA COMMUNITY MHMR CENTER</c:v>
                </c:pt>
                <c:pt idx="7">
                  <c:v>WEST TEXAS CENTERS</c:v>
                </c:pt>
                <c:pt idx="8">
                  <c:v>CENTER FOR LIFE RESOURCES</c:v>
                </c:pt>
                <c:pt idx="9">
                  <c:v>PERMIAN BASIN COMMUNITY CENTERS FOR</c:v>
                </c:pt>
                <c:pt idx="10">
                  <c:v>TROPICAL TEXAS BEHAVIORAL HEALTH</c:v>
                </c:pt>
                <c:pt idx="11">
                  <c:v>EMERGENCE HEALTH NETWORK</c:v>
                </c:pt>
                <c:pt idx="12">
                  <c:v>GULF BEND MHMR CENTER</c:v>
                </c:pt>
                <c:pt idx="13">
                  <c:v>HELEN FARABEE CENTERS</c:v>
                </c:pt>
                <c:pt idx="14">
                  <c:v>SPINDLETOP CENTER</c:v>
                </c:pt>
                <c:pt idx="15">
                  <c:v>COASTAL PLAINS COMMUNITY CENTER</c:v>
                </c:pt>
                <c:pt idx="16">
                  <c:v>ANDREWS CENTER</c:v>
                </c:pt>
                <c:pt idx="17">
                  <c:v>TEXOMA COMMUNITY CENTER</c:v>
                </c:pt>
                <c:pt idx="18">
                  <c:v>THE CENTER FOR HEALTH CARE SERVICES</c:v>
                </c:pt>
                <c:pt idx="19">
                  <c:v>HEART OF TEXAS REGION MHMR CENTER</c:v>
                </c:pt>
                <c:pt idx="20">
                  <c:v>BLUEBONNET TRAILS COMMUNITY SERVICES</c:v>
                </c:pt>
                <c:pt idx="21">
                  <c:v>LAKES REGIONAL MHMR CENTER</c:v>
                </c:pt>
                <c:pt idx="22">
                  <c:v>TRI-COUNTY MHMR SERVICES</c:v>
                </c:pt>
                <c:pt idx="23">
                  <c:v>ACCESS</c:v>
                </c:pt>
                <c:pt idx="24">
                  <c:v>CENTRAL COUNTIES SERVICES</c:v>
                </c:pt>
                <c:pt idx="25">
                  <c:v>PECAN VALLEY CENTERS</c:v>
                </c:pt>
                <c:pt idx="26">
                  <c:v>AUSTIN-TRAVIS CO INTEGRAL CARE</c:v>
                </c:pt>
                <c:pt idx="27">
                  <c:v>BURKE CENTER</c:v>
                </c:pt>
                <c:pt idx="28">
                  <c:v>LIFE PATH</c:v>
                </c:pt>
                <c:pt idx="29">
                  <c:v>HILL COUNTRY COMMUNITY MHDD CENTER</c:v>
                </c:pt>
                <c:pt idx="30">
                  <c:v>CAMINO REAL COMMUNITY SERVICES</c:v>
                </c:pt>
                <c:pt idx="31">
                  <c:v>NTBHA</c:v>
                </c:pt>
                <c:pt idx="32">
                  <c:v>MHMR OF TARRANT COUNTY</c:v>
                </c:pt>
                <c:pt idx="33">
                  <c:v>TEXAS PANHANDLE CENTERS</c:v>
                </c:pt>
                <c:pt idx="34">
                  <c:v>COMMUNITY HEALTHCORE</c:v>
                </c:pt>
                <c:pt idx="35">
                  <c:v>MHMR SERVICES FOR THE CONCHO VALLEY</c:v>
                </c:pt>
                <c:pt idx="36">
                  <c:v>BEHAVIORAL HEALTH CENTER OF NUECES COUNTY</c:v>
                </c:pt>
                <c:pt idx="37">
                  <c:v>BORDER REGION BEHAVIORAL HEALTH CENTER</c:v>
                </c:pt>
                <c:pt idx="38">
                  <c:v>CENTRAL PLAINS CENTER</c:v>
                </c:pt>
              </c:strCache>
            </c:strRef>
          </c:cat>
          <c:val>
            <c:numRef>
              <c:f>'G.Community Tenure'!$B$2:$B$40</c:f>
              <c:numCache>
                <c:formatCode>0.0%</c:formatCode>
                <c:ptCount val="39"/>
                <c:pt idx="0">
                  <c:v>0.97399999999999998</c:v>
                </c:pt>
                <c:pt idx="1">
                  <c:v>0.97699999999999998</c:v>
                </c:pt>
                <c:pt idx="2">
                  <c:v>0.98</c:v>
                </c:pt>
                <c:pt idx="3">
                  <c:v>0.98</c:v>
                </c:pt>
                <c:pt idx="4">
                  <c:v>0.98099999999999998</c:v>
                </c:pt>
                <c:pt idx="5">
                  <c:v>0.98099999999999998</c:v>
                </c:pt>
                <c:pt idx="6">
                  <c:v>0.98299999999999998</c:v>
                </c:pt>
                <c:pt idx="7">
                  <c:v>0.98299999999999998</c:v>
                </c:pt>
                <c:pt idx="8">
                  <c:v>0.98399999999999999</c:v>
                </c:pt>
                <c:pt idx="9">
                  <c:v>0.98399999999999999</c:v>
                </c:pt>
                <c:pt idx="10">
                  <c:v>0.98499999999999999</c:v>
                </c:pt>
                <c:pt idx="11">
                  <c:v>0.98599999999999999</c:v>
                </c:pt>
                <c:pt idx="12">
                  <c:v>0.98599999999999999</c:v>
                </c:pt>
                <c:pt idx="13">
                  <c:v>0.98599999999999999</c:v>
                </c:pt>
                <c:pt idx="14">
                  <c:v>0.98699999999999999</c:v>
                </c:pt>
                <c:pt idx="15">
                  <c:v>0.98699999999999999</c:v>
                </c:pt>
                <c:pt idx="16">
                  <c:v>0.98799999999999999</c:v>
                </c:pt>
                <c:pt idx="17">
                  <c:v>0.98799999999999999</c:v>
                </c:pt>
                <c:pt idx="18">
                  <c:v>0.98899999999999999</c:v>
                </c:pt>
                <c:pt idx="19">
                  <c:v>0.98899999999999999</c:v>
                </c:pt>
                <c:pt idx="20">
                  <c:v>0.98899999999999999</c:v>
                </c:pt>
                <c:pt idx="21">
                  <c:v>0.98899999999999999</c:v>
                </c:pt>
                <c:pt idx="22">
                  <c:v>0.99</c:v>
                </c:pt>
                <c:pt idx="23">
                  <c:v>0.99</c:v>
                </c:pt>
                <c:pt idx="24">
                  <c:v>0.99099999999999999</c:v>
                </c:pt>
                <c:pt idx="25">
                  <c:v>0.99099999999999999</c:v>
                </c:pt>
                <c:pt idx="26">
                  <c:v>0.99299999999999999</c:v>
                </c:pt>
                <c:pt idx="27">
                  <c:v>0.99299999999999999</c:v>
                </c:pt>
                <c:pt idx="28">
                  <c:v>0.99299999999999999</c:v>
                </c:pt>
                <c:pt idx="29">
                  <c:v>0.99299999999999999</c:v>
                </c:pt>
                <c:pt idx="30">
                  <c:v>0.99299999999999999</c:v>
                </c:pt>
                <c:pt idx="31">
                  <c:v>0.99399999999999999</c:v>
                </c:pt>
                <c:pt idx="32">
                  <c:v>0.995</c:v>
                </c:pt>
                <c:pt idx="33">
                  <c:v>0.996</c:v>
                </c:pt>
                <c:pt idx="34">
                  <c:v>0.996</c:v>
                </c:pt>
                <c:pt idx="35">
                  <c:v>0.998</c:v>
                </c:pt>
                <c:pt idx="36">
                  <c:v>0.998</c:v>
                </c:pt>
                <c:pt idx="37">
                  <c:v>0.998</c:v>
                </c:pt>
              </c:numCache>
            </c:numRef>
          </c:val>
          <c:extLst>
            <c:ext xmlns:c16="http://schemas.microsoft.com/office/drawing/2014/chart" uri="{C3380CC4-5D6E-409C-BE32-E72D297353CC}">
              <c16:uniqueId val="{00000000-CECE-47FE-87E9-AE48C5DAA764}"/>
            </c:ext>
          </c:extLst>
        </c:ser>
        <c:ser>
          <c:idx val="1"/>
          <c:order val="1"/>
          <c:spPr>
            <a:solidFill>
              <a:schemeClr val="accent2">
                <a:lumMod val="60000"/>
                <a:lumOff val="40000"/>
              </a:schemeClr>
            </a:solidFill>
            <a:ln w="0">
              <a:solidFill>
                <a:srgbClr val="FF0000"/>
              </a:solidFill>
            </a:ln>
          </c:spPr>
          <c:invertIfNegative val="0"/>
          <c:dPt>
            <c:idx val="0"/>
            <c:invertIfNegative val="0"/>
            <c:bubble3D val="0"/>
            <c:extLst>
              <c:ext xmlns:c16="http://schemas.microsoft.com/office/drawing/2014/chart" uri="{C3380CC4-5D6E-409C-BE32-E72D297353CC}">
                <c16:uniqueId val="{00000002-CECE-47FE-87E9-AE48C5DAA764}"/>
              </c:ext>
            </c:extLst>
          </c:dPt>
          <c:dPt>
            <c:idx val="1"/>
            <c:invertIfNegative val="0"/>
            <c:bubble3D val="0"/>
            <c:extLst>
              <c:ext xmlns:c16="http://schemas.microsoft.com/office/drawing/2014/chart" uri="{C3380CC4-5D6E-409C-BE32-E72D297353CC}">
                <c16:uniqueId val="{00000007-415C-44C5-A138-452E172A104D}"/>
              </c:ext>
            </c:extLst>
          </c:dPt>
          <c:dLbls>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'G.Community Tenure'!$A$2:$A$40</c:f>
              <c:strCache>
                <c:ptCount val="39"/>
                <c:pt idx="0">
                  <c:v>STARCARE SPECIALTY HEALTH SYSTEM</c:v>
                </c:pt>
                <c:pt idx="1">
                  <c:v>MHMR AUTHORITY OF HARRIS COU</c:v>
                </c:pt>
                <c:pt idx="2">
                  <c:v>THE GULF COAST CENTER</c:v>
                </c:pt>
                <c:pt idx="3">
                  <c:v>DENTON COUNTY MHMR CENTER</c:v>
                </c:pt>
                <c:pt idx="4">
                  <c:v>BETTY HARDWICK CENTER</c:v>
                </c:pt>
                <c:pt idx="5">
                  <c:v>MHMR AUTH.OF BRAZOS VALLEY</c:v>
                </c:pt>
                <c:pt idx="6">
                  <c:v>TEXANA COMMUNITY MHMR CENTER</c:v>
                </c:pt>
                <c:pt idx="7">
                  <c:v>WEST TEXAS CENTERS</c:v>
                </c:pt>
                <c:pt idx="8">
                  <c:v>CENTER FOR LIFE RESOURCES</c:v>
                </c:pt>
                <c:pt idx="9">
                  <c:v>PERMIAN BASIN COMMUNITY CENTERS FOR</c:v>
                </c:pt>
                <c:pt idx="10">
                  <c:v>TROPICAL TEXAS BEHAVIORAL HEALTH</c:v>
                </c:pt>
                <c:pt idx="11">
                  <c:v>EMERGENCE HEALTH NETWORK</c:v>
                </c:pt>
                <c:pt idx="12">
                  <c:v>GULF BEND MHMR CENTER</c:v>
                </c:pt>
                <c:pt idx="13">
                  <c:v>HELEN FARABEE CENTERS</c:v>
                </c:pt>
                <c:pt idx="14">
                  <c:v>SPINDLETOP CENTER</c:v>
                </c:pt>
                <c:pt idx="15">
                  <c:v>COASTAL PLAINS COMMUNITY CENTER</c:v>
                </c:pt>
                <c:pt idx="16">
                  <c:v>ANDREWS CENTER</c:v>
                </c:pt>
                <c:pt idx="17">
                  <c:v>TEXOMA COMMUNITY CENTER</c:v>
                </c:pt>
                <c:pt idx="18">
                  <c:v>THE CENTER FOR HEALTH CARE SERVICES</c:v>
                </c:pt>
                <c:pt idx="19">
                  <c:v>HEART OF TEXAS REGION MHMR CENTER</c:v>
                </c:pt>
                <c:pt idx="20">
                  <c:v>BLUEBONNET TRAILS COMMUNITY SERVICES</c:v>
                </c:pt>
                <c:pt idx="21">
                  <c:v>LAKES REGIONAL MHMR CENTER</c:v>
                </c:pt>
                <c:pt idx="22">
                  <c:v>TRI-COUNTY MHMR SERVICES</c:v>
                </c:pt>
                <c:pt idx="23">
                  <c:v>ACCESS</c:v>
                </c:pt>
                <c:pt idx="24">
                  <c:v>CENTRAL COUNTIES SERVICES</c:v>
                </c:pt>
                <c:pt idx="25">
                  <c:v>PECAN VALLEY CENTERS</c:v>
                </c:pt>
                <c:pt idx="26">
                  <c:v>AUSTIN-TRAVIS CO INTEGRAL CARE</c:v>
                </c:pt>
                <c:pt idx="27">
                  <c:v>BURKE CENTER</c:v>
                </c:pt>
                <c:pt idx="28">
                  <c:v>LIFE PATH</c:v>
                </c:pt>
                <c:pt idx="29">
                  <c:v>HILL COUNTRY COMMUNITY MHDD CENTER</c:v>
                </c:pt>
                <c:pt idx="30">
                  <c:v>CAMINO REAL COMMUNITY SERVICES</c:v>
                </c:pt>
                <c:pt idx="31">
                  <c:v>NTBHA</c:v>
                </c:pt>
                <c:pt idx="32">
                  <c:v>MHMR OF TARRANT COUNTY</c:v>
                </c:pt>
                <c:pt idx="33">
                  <c:v>TEXAS PANHANDLE CENTERS</c:v>
                </c:pt>
                <c:pt idx="34">
                  <c:v>COMMUNITY HEALTHCORE</c:v>
                </c:pt>
                <c:pt idx="35">
                  <c:v>MHMR SERVICES FOR THE CONCHO VALLEY</c:v>
                </c:pt>
                <c:pt idx="36">
                  <c:v>BEHAVIORAL HEALTH CENTER OF NUECES COUNTY</c:v>
                </c:pt>
                <c:pt idx="37">
                  <c:v>BORDER REGION BEHAVIORAL HEALTH CENTER</c:v>
                </c:pt>
                <c:pt idx="38">
                  <c:v>CENTRAL PLAINS CENTER</c:v>
                </c:pt>
              </c:strCache>
            </c:strRef>
          </c:cat>
          <c:val>
            <c:numRef>
              <c:f>'G.Community Tenure'!$C$2:$C$40</c:f>
              <c:numCache>
                <c:formatCode>0.0%</c:formatCode>
                <c:ptCount val="39"/>
              </c:numCache>
            </c:numRef>
          </c:val>
          <c:extLst>
            <c:ext xmlns:c16="http://schemas.microsoft.com/office/drawing/2014/chart" uri="{C3380CC4-5D6E-409C-BE32-E72D297353CC}">
              <c16:uniqueId val="{00000003-CECE-47FE-87E9-AE48C5DAA764}"/>
            </c:ext>
          </c:extLst>
        </c:ser>
        <c:dLbls>
          <c:showLegendKey val="0"/>
          <c:showVal val="0"/>
          <c:showCatName val="0"/>
          <c:showSerName val="0"/>
          <c:showPercent val="0"/>
          <c:showBubbleSize val="0"/>
        </c:dLbls>
        <c:gapWidth val="34"/>
        <c:overlap val="11"/>
        <c:axId val="429854816"/>
        <c:axId val="429855208"/>
      </c:barChart>
      <c:catAx>
        <c:axId val="429854816"/>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29855208"/>
        <c:crosses val="autoZero"/>
        <c:auto val="0"/>
        <c:lblAlgn val="ctr"/>
        <c:lblOffset val="100"/>
        <c:noMultiLvlLbl val="0"/>
      </c:catAx>
      <c:valAx>
        <c:axId val="429855208"/>
        <c:scaling>
          <c:orientation val="minMax"/>
        </c:scaling>
        <c:delete val="1"/>
        <c:axPos val="b"/>
        <c:numFmt formatCode="#,##0%" sourceLinked="0"/>
        <c:majorTickMark val="out"/>
        <c:minorTickMark val="none"/>
        <c:tickLblPos val="nextTo"/>
        <c:crossAx val="429854816"/>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Improvement % (&gt;=20%)</a:t>
            </a:r>
          </a:p>
        </c:rich>
      </c:tx>
      <c:overlay val="0"/>
      <c:spPr>
        <a:noFill/>
        <a:ln w="25400">
          <a:noFill/>
        </a:ln>
      </c:spPr>
    </c:title>
    <c:autoTitleDeleted val="0"/>
    <c:plotArea>
      <c:layout/>
      <c:barChart>
        <c:barDir val="bar"/>
        <c:grouping val="clustered"/>
        <c:varyColors val="0"/>
        <c:ser>
          <c:idx val="0"/>
          <c:order val="0"/>
          <c:spPr>
            <a:solidFill>
              <a:schemeClr val="accent1">
                <a:lumMod val="60000"/>
                <a:lumOff val="40000"/>
              </a:schemeClr>
            </a:solidFill>
          </c:spPr>
          <c:invertIfNegative val="0"/>
          <c:dPt>
            <c:idx val="36"/>
            <c:invertIfNegative val="0"/>
            <c:bubble3D val="0"/>
            <c:spPr>
              <a:solidFill>
                <a:schemeClr val="accent1">
                  <a:lumMod val="60000"/>
                  <a:lumOff val="40000"/>
                </a:schemeClr>
              </a:solidFill>
              <a:ln w="15875"/>
            </c:spPr>
            <c:extLst>
              <c:ext xmlns:c16="http://schemas.microsoft.com/office/drawing/2014/chart" uri="{C3380CC4-5D6E-409C-BE32-E72D297353CC}">
                <c16:uniqueId val="{00000001-EFCA-4185-A9EE-912A56A2F8A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'H.Adult Improvement'!$A$2:$A$40</c:f>
              <c:strCache>
                <c:ptCount val="39"/>
                <c:pt idx="0">
                  <c:v>ACCESS</c:v>
                </c:pt>
                <c:pt idx="1">
                  <c:v>HEART OF TEXAS REGION MHMR CENTER</c:v>
                </c:pt>
                <c:pt idx="2">
                  <c:v>MHMR OF TARRANT COUNTY</c:v>
                </c:pt>
                <c:pt idx="3">
                  <c:v>CENTER FOR LIFE RESOURCES</c:v>
                </c:pt>
                <c:pt idx="4">
                  <c:v>BORDER REGION BEHAVIORAL HEALTH CENTER</c:v>
                </c:pt>
                <c:pt idx="5">
                  <c:v>MHMR SERVICES FOR THE CONCHO VALLEY</c:v>
                </c:pt>
                <c:pt idx="6">
                  <c:v>HILL COUNTRY COMMUNITY MHDD CENTER</c:v>
                </c:pt>
                <c:pt idx="7">
                  <c:v>COASTAL PLAINS COMMUNITY CENTER</c:v>
                </c:pt>
                <c:pt idx="8">
                  <c:v>LAKES REGIONAL MHMR CENTER</c:v>
                </c:pt>
                <c:pt idx="9">
                  <c:v>TEXAS PANHANDLE CENTERS</c:v>
                </c:pt>
                <c:pt idx="10">
                  <c:v>PECAN VALLEY CENTERS</c:v>
                </c:pt>
                <c:pt idx="11">
                  <c:v>GULF BEND MHMR CENTER</c:v>
                </c:pt>
                <c:pt idx="12">
                  <c:v>BETTY HARDWICK CENTER</c:v>
                </c:pt>
                <c:pt idx="13">
                  <c:v>CAMINO REAL COMMUNITY SERVICES</c:v>
                </c:pt>
                <c:pt idx="14">
                  <c:v>BURKE CENTER</c:v>
                </c:pt>
                <c:pt idx="15">
                  <c:v>MHMR AUTH.OF BRAZOS VALLEY</c:v>
                </c:pt>
                <c:pt idx="16">
                  <c:v>PERMIAN BASIN COMMUNITY CENTERS FOR</c:v>
                </c:pt>
                <c:pt idx="17">
                  <c:v>BLUEBONNET TRAILS COMMUNITY SERVICES</c:v>
                </c:pt>
                <c:pt idx="18">
                  <c:v>COMMUNITY HEALTHCORE</c:v>
                </c:pt>
                <c:pt idx="19">
                  <c:v>TEXANA COMMUNITY MHMR CENTER</c:v>
                </c:pt>
                <c:pt idx="20">
                  <c:v>TRI-COUNTY MHMR SERVICES</c:v>
                </c:pt>
                <c:pt idx="21">
                  <c:v>MHMR AUTHORITY OF HARRIS COU</c:v>
                </c:pt>
                <c:pt idx="22">
                  <c:v>EMERGENCE HEALTH NETWORK</c:v>
                </c:pt>
                <c:pt idx="23">
                  <c:v>WEST TEXAS CENTERS</c:v>
                </c:pt>
                <c:pt idx="24">
                  <c:v>HELEN FARABEE CENTERS</c:v>
                </c:pt>
                <c:pt idx="25">
                  <c:v>NTBHA</c:v>
                </c:pt>
                <c:pt idx="26">
                  <c:v>SPINDLETOP CENTER</c:v>
                </c:pt>
                <c:pt idx="27">
                  <c:v>THE GULF COAST CENTER</c:v>
                </c:pt>
                <c:pt idx="28">
                  <c:v>AUSTIN-TRAVIS CO INTEGRAL CARE</c:v>
                </c:pt>
                <c:pt idx="29">
                  <c:v>DENTON COUNTY MHMR CENTER</c:v>
                </c:pt>
                <c:pt idx="30">
                  <c:v>TROPICAL TEXAS BEHAVIORAL HEALTH</c:v>
                </c:pt>
                <c:pt idx="31">
                  <c:v>STARCARE SPECIALTY HEALTH SYSTEM</c:v>
                </c:pt>
                <c:pt idx="32">
                  <c:v>LIFE PATH</c:v>
                </c:pt>
                <c:pt idx="33">
                  <c:v>THE CENTER FOR HEALTH CARE SERVICES</c:v>
                </c:pt>
                <c:pt idx="34">
                  <c:v>CENTRAL COUNTIES SERVICES</c:v>
                </c:pt>
                <c:pt idx="35">
                  <c:v>ANDREWS CENTER</c:v>
                </c:pt>
                <c:pt idx="36">
                  <c:v>BEHAVIORAL HEALTH CENTER OF NUECES COUNTY</c:v>
                </c:pt>
                <c:pt idx="37">
                  <c:v>TEXOMA COMMUNITY CENTER</c:v>
                </c:pt>
                <c:pt idx="38">
                  <c:v>CENTRAL PLAINS CENTER</c:v>
                </c:pt>
              </c:strCache>
            </c:strRef>
          </c:cat>
          <c:val>
            <c:numRef>
              <c:f>'H.Adult Improvement'!$B$2:$B$40</c:f>
              <c:numCache>
                <c:formatCode>#,##0%</c:formatCode>
                <c:ptCount val="39"/>
                <c:pt idx="1">
                  <c:v>0.24984147114774899</c:v>
                </c:pt>
                <c:pt idx="2">
                  <c:v>0.26651609260304898</c:v>
                </c:pt>
                <c:pt idx="3">
                  <c:v>0.32124352331606199</c:v>
                </c:pt>
                <c:pt idx="4">
                  <c:v>0.32181223727230301</c:v>
                </c:pt>
                <c:pt idx="5">
                  <c:v>0.33277310924369702</c:v>
                </c:pt>
                <c:pt idx="6">
                  <c:v>0.33531808210592301</c:v>
                </c:pt>
                <c:pt idx="7">
                  <c:v>0.359390363815143</c:v>
                </c:pt>
                <c:pt idx="8">
                  <c:v>0.36408800567778599</c:v>
                </c:pt>
                <c:pt idx="9">
                  <c:v>0.365671641791045</c:v>
                </c:pt>
                <c:pt idx="10">
                  <c:v>0.373529411764706</c:v>
                </c:pt>
                <c:pt idx="11">
                  <c:v>0.39882697947214102</c:v>
                </c:pt>
                <c:pt idx="12">
                  <c:v>0.40606571187868601</c:v>
                </c:pt>
                <c:pt idx="13">
                  <c:v>0.40712468193384199</c:v>
                </c:pt>
                <c:pt idx="14">
                  <c:v>0.42494839280448199</c:v>
                </c:pt>
                <c:pt idx="15">
                  <c:v>0.425463851567498</c:v>
                </c:pt>
                <c:pt idx="16">
                  <c:v>0.425914047466325</c:v>
                </c:pt>
                <c:pt idx="17">
                  <c:v>0.43144537294955099</c:v>
                </c:pt>
                <c:pt idx="18">
                  <c:v>0.43776106934001702</c:v>
                </c:pt>
                <c:pt idx="19">
                  <c:v>0.438117647058824</c:v>
                </c:pt>
                <c:pt idx="20">
                  <c:v>0.446800731261426</c:v>
                </c:pt>
                <c:pt idx="21">
                  <c:v>0.44960238568588501</c:v>
                </c:pt>
                <c:pt idx="22">
                  <c:v>0.46927639383155401</c:v>
                </c:pt>
                <c:pt idx="23">
                  <c:v>0.47909407665505199</c:v>
                </c:pt>
                <c:pt idx="24">
                  <c:v>0.48079819277108399</c:v>
                </c:pt>
                <c:pt idx="25">
                  <c:v>0.48393358876117498</c:v>
                </c:pt>
                <c:pt idx="26">
                  <c:v>0.490405117270789</c:v>
                </c:pt>
                <c:pt idx="27">
                  <c:v>0.50148920327624702</c:v>
                </c:pt>
                <c:pt idx="28">
                  <c:v>0.50394055392929504</c:v>
                </c:pt>
                <c:pt idx="29">
                  <c:v>0.50580514891468997</c:v>
                </c:pt>
                <c:pt idx="30">
                  <c:v>0.50893347993403004</c:v>
                </c:pt>
                <c:pt idx="31">
                  <c:v>0.52315394242803503</c:v>
                </c:pt>
                <c:pt idx="32">
                  <c:v>0.52661381653454098</c:v>
                </c:pt>
                <c:pt idx="33">
                  <c:v>0.54459618951273003</c:v>
                </c:pt>
                <c:pt idx="34">
                  <c:v>0.59851301115241595</c:v>
                </c:pt>
                <c:pt idx="35">
                  <c:v>0.60177819372952701</c:v>
                </c:pt>
                <c:pt idx="36">
                  <c:v>0.60309278350515505</c:v>
                </c:pt>
                <c:pt idx="37">
                  <c:v>0.65169660678642705</c:v>
                </c:pt>
              </c:numCache>
            </c:numRef>
          </c:val>
          <c:extLst>
            <c:ext xmlns:c16="http://schemas.microsoft.com/office/drawing/2014/chart" uri="{C3380CC4-5D6E-409C-BE32-E72D297353CC}">
              <c16:uniqueId val="{00000002-EFCA-4185-A9EE-912A56A2F8A7}"/>
            </c:ext>
          </c:extLst>
        </c:ser>
        <c:ser>
          <c:idx val="1"/>
          <c:order val="1"/>
          <c:invertIfNegative val="0"/>
          <c:dPt>
            <c:idx val="0"/>
            <c:invertIfNegative val="0"/>
            <c:bubble3D val="0"/>
            <c:spPr>
              <a:solidFill>
                <a:schemeClr val="accent2">
                  <a:lumMod val="60000"/>
                  <a:lumOff val="40000"/>
                </a:schemeClr>
              </a:solidFill>
            </c:spPr>
            <c:extLst>
              <c:ext xmlns:c16="http://schemas.microsoft.com/office/drawing/2014/chart" uri="{C3380CC4-5D6E-409C-BE32-E72D297353CC}">
                <c16:uniqueId val="{00000004-EFCA-4185-A9EE-912A56A2F8A7}"/>
              </c:ext>
            </c:extLst>
          </c:dPt>
          <c:dPt>
            <c:idx val="1"/>
            <c:invertIfNegative val="0"/>
            <c:bubble3D val="0"/>
            <c:spPr>
              <a:solidFill>
                <a:srgbClr val="FB9593"/>
              </a:solidFill>
            </c:spPr>
            <c:extLst>
              <c:ext xmlns:c16="http://schemas.microsoft.com/office/drawing/2014/chart" uri="{C3380CC4-5D6E-409C-BE32-E72D297353CC}">
                <c16:uniqueId val="{00000006-EFCA-4185-A9EE-912A56A2F8A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'H.Adult Improvement'!$A$2:$A$40</c:f>
              <c:strCache>
                <c:ptCount val="39"/>
                <c:pt idx="0">
                  <c:v>ACCESS</c:v>
                </c:pt>
                <c:pt idx="1">
                  <c:v>HEART OF TEXAS REGION MHMR CENTER</c:v>
                </c:pt>
                <c:pt idx="2">
                  <c:v>MHMR OF TARRANT COUNTY</c:v>
                </c:pt>
                <c:pt idx="3">
                  <c:v>CENTER FOR LIFE RESOURCES</c:v>
                </c:pt>
                <c:pt idx="4">
                  <c:v>BORDER REGION BEHAVIORAL HEALTH CENTER</c:v>
                </c:pt>
                <c:pt idx="5">
                  <c:v>MHMR SERVICES FOR THE CONCHO VALLEY</c:v>
                </c:pt>
                <c:pt idx="6">
                  <c:v>HILL COUNTRY COMMUNITY MHDD CENTER</c:v>
                </c:pt>
                <c:pt idx="7">
                  <c:v>COASTAL PLAINS COMMUNITY CENTER</c:v>
                </c:pt>
                <c:pt idx="8">
                  <c:v>LAKES REGIONAL MHMR CENTER</c:v>
                </c:pt>
                <c:pt idx="9">
                  <c:v>TEXAS PANHANDLE CENTERS</c:v>
                </c:pt>
                <c:pt idx="10">
                  <c:v>PECAN VALLEY CENTERS</c:v>
                </c:pt>
                <c:pt idx="11">
                  <c:v>GULF BEND MHMR CENTER</c:v>
                </c:pt>
                <c:pt idx="12">
                  <c:v>BETTY HARDWICK CENTER</c:v>
                </c:pt>
                <c:pt idx="13">
                  <c:v>CAMINO REAL COMMUNITY SERVICES</c:v>
                </c:pt>
                <c:pt idx="14">
                  <c:v>BURKE CENTER</c:v>
                </c:pt>
                <c:pt idx="15">
                  <c:v>MHMR AUTH.OF BRAZOS VALLEY</c:v>
                </c:pt>
                <c:pt idx="16">
                  <c:v>PERMIAN BASIN COMMUNITY CENTERS FOR</c:v>
                </c:pt>
                <c:pt idx="17">
                  <c:v>BLUEBONNET TRAILS COMMUNITY SERVICES</c:v>
                </c:pt>
                <c:pt idx="18">
                  <c:v>COMMUNITY HEALTHCORE</c:v>
                </c:pt>
                <c:pt idx="19">
                  <c:v>TEXANA COMMUNITY MHMR CENTER</c:v>
                </c:pt>
                <c:pt idx="20">
                  <c:v>TRI-COUNTY MHMR SERVICES</c:v>
                </c:pt>
                <c:pt idx="21">
                  <c:v>MHMR AUTHORITY OF HARRIS COU</c:v>
                </c:pt>
                <c:pt idx="22">
                  <c:v>EMERGENCE HEALTH NETWORK</c:v>
                </c:pt>
                <c:pt idx="23">
                  <c:v>WEST TEXAS CENTERS</c:v>
                </c:pt>
                <c:pt idx="24">
                  <c:v>HELEN FARABEE CENTERS</c:v>
                </c:pt>
                <c:pt idx="25">
                  <c:v>NTBHA</c:v>
                </c:pt>
                <c:pt idx="26">
                  <c:v>SPINDLETOP CENTER</c:v>
                </c:pt>
                <c:pt idx="27">
                  <c:v>THE GULF COAST CENTER</c:v>
                </c:pt>
                <c:pt idx="28">
                  <c:v>AUSTIN-TRAVIS CO INTEGRAL CARE</c:v>
                </c:pt>
                <c:pt idx="29">
                  <c:v>DENTON COUNTY MHMR CENTER</c:v>
                </c:pt>
                <c:pt idx="30">
                  <c:v>TROPICAL TEXAS BEHAVIORAL HEALTH</c:v>
                </c:pt>
                <c:pt idx="31">
                  <c:v>STARCARE SPECIALTY HEALTH SYSTEM</c:v>
                </c:pt>
                <c:pt idx="32">
                  <c:v>LIFE PATH</c:v>
                </c:pt>
                <c:pt idx="33">
                  <c:v>THE CENTER FOR HEALTH CARE SERVICES</c:v>
                </c:pt>
                <c:pt idx="34">
                  <c:v>CENTRAL COUNTIES SERVICES</c:v>
                </c:pt>
                <c:pt idx="35">
                  <c:v>ANDREWS CENTER</c:v>
                </c:pt>
                <c:pt idx="36">
                  <c:v>BEHAVIORAL HEALTH CENTER OF NUECES COUNTY</c:v>
                </c:pt>
                <c:pt idx="37">
                  <c:v>TEXOMA COMMUNITY CENTER</c:v>
                </c:pt>
                <c:pt idx="38">
                  <c:v>CENTRAL PLAINS CENTER</c:v>
                </c:pt>
              </c:strCache>
            </c:strRef>
          </c:cat>
          <c:val>
            <c:numRef>
              <c:f>'H.Adult Improvement'!$C$2:$C$40</c:f>
              <c:numCache>
                <c:formatCode>0</c:formatCode>
                <c:ptCount val="39"/>
                <c:pt idx="0" formatCode="#,##0%">
                  <c:v>0.18145161290322601</c:v>
                </c:pt>
              </c:numCache>
            </c:numRef>
          </c:val>
          <c:extLst>
            <c:ext xmlns:c16="http://schemas.microsoft.com/office/drawing/2014/chart" uri="{C3380CC4-5D6E-409C-BE32-E72D297353CC}">
              <c16:uniqueId val="{00000007-EFCA-4185-A9EE-912A56A2F8A7}"/>
            </c:ext>
          </c:extLst>
        </c:ser>
        <c:dLbls>
          <c:showLegendKey val="0"/>
          <c:showVal val="1"/>
          <c:showCatName val="0"/>
          <c:showSerName val="0"/>
          <c:showPercent val="0"/>
          <c:showBubbleSize val="0"/>
        </c:dLbls>
        <c:gapWidth val="79"/>
        <c:overlap val="91"/>
        <c:axId val="429855992"/>
        <c:axId val="429856384"/>
      </c:barChart>
      <c:catAx>
        <c:axId val="429855992"/>
        <c:scaling>
          <c:orientation val="minMax"/>
        </c:scaling>
        <c:delete val="0"/>
        <c:axPos val="l"/>
        <c:numFmt formatCode="General" sourceLinked="1"/>
        <c:majorTickMark val="none"/>
        <c:minorTickMark val="none"/>
        <c:tickLblPos val="low"/>
        <c:spPr>
          <a:ln w="25400" cmpd="sng"/>
        </c:spPr>
        <c:txPr>
          <a:bodyPr rot="0" vert="horz"/>
          <a:lstStyle/>
          <a:p>
            <a:pPr>
              <a:defRPr sz="800" b="0" i="0" u="none" strike="noStrike" baseline="0">
                <a:solidFill>
                  <a:srgbClr val="000000"/>
                </a:solidFill>
                <a:latin typeface="Arial"/>
                <a:ea typeface="Arial"/>
                <a:cs typeface="Arial"/>
              </a:defRPr>
            </a:pPr>
            <a:endParaRPr lang="en-US"/>
          </a:p>
        </c:txPr>
        <c:crossAx val="429856384"/>
        <c:crosses val="autoZero"/>
        <c:auto val="0"/>
        <c:lblAlgn val="ctr"/>
        <c:lblOffset val="100"/>
        <c:noMultiLvlLbl val="0"/>
      </c:catAx>
      <c:valAx>
        <c:axId val="429856384"/>
        <c:scaling>
          <c:orientation val="minMax"/>
        </c:scaling>
        <c:delete val="1"/>
        <c:axPos val="b"/>
        <c:numFmt formatCode="0%" sourceLinked="0"/>
        <c:majorTickMark val="none"/>
        <c:minorTickMark val="none"/>
        <c:tickLblPos val="nextTo"/>
        <c:crossAx val="429855992"/>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Monthly</a:t>
            </a:r>
            <a:r>
              <a:rPr lang="en-US" baseline="0"/>
              <a:t> Service Provision</a:t>
            </a:r>
            <a:r>
              <a:rPr lang="en-US"/>
              <a:t> % (&gt;=65.6%) </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'I.AMH Monthly Service Provision'!$A$2:$A$40</c:f>
              <c:strCache>
                <c:ptCount val="39"/>
                <c:pt idx="0">
                  <c:v>HILL COUNTRY COMMUNITY MHDD CENTER</c:v>
                </c:pt>
                <c:pt idx="1">
                  <c:v>GULF BEND MHMR CENTER</c:v>
                </c:pt>
                <c:pt idx="2">
                  <c:v>TEXAS PANHANDLE CENTERS</c:v>
                </c:pt>
                <c:pt idx="3">
                  <c:v>CENTRAL COUNTIES SERVICES</c:v>
                </c:pt>
                <c:pt idx="4">
                  <c:v>HELEN FARABEE CENTERS</c:v>
                </c:pt>
                <c:pt idx="5">
                  <c:v>ANDREWS CENTER</c:v>
                </c:pt>
                <c:pt idx="6">
                  <c:v>BORDER REGION BEHAVIORAL HEALTH CENTER</c:v>
                </c:pt>
                <c:pt idx="7">
                  <c:v>PECAN VALLEY CENTERS</c:v>
                </c:pt>
                <c:pt idx="8">
                  <c:v>EMERGENCE HEALTH NETWORK</c:v>
                </c:pt>
                <c:pt idx="9">
                  <c:v>THE GULF COAST CENTER</c:v>
                </c:pt>
                <c:pt idx="10">
                  <c:v>AUSTIN-TRAVIS CO INTEGRAL CARE</c:v>
                </c:pt>
                <c:pt idx="11">
                  <c:v>BEHAVIORAL HEALTH CENTER OF NUECES COUNTY</c:v>
                </c:pt>
                <c:pt idx="12">
                  <c:v>ACCESS</c:v>
                </c:pt>
                <c:pt idx="13">
                  <c:v>CAMINO REAL COMMUNITY SERVICES</c:v>
                </c:pt>
                <c:pt idx="14">
                  <c:v>BLUEBONNET TRAILS COMMUNITY SERVICES</c:v>
                </c:pt>
                <c:pt idx="15">
                  <c:v>MHMR OF TARRANT COUNTY</c:v>
                </c:pt>
                <c:pt idx="16">
                  <c:v>CENTER FOR LIFE RESOURCES</c:v>
                </c:pt>
                <c:pt idx="17">
                  <c:v>NTBHA</c:v>
                </c:pt>
                <c:pt idx="18">
                  <c:v>DENTON COUNTY MHMR CENTER</c:v>
                </c:pt>
                <c:pt idx="19">
                  <c:v>BURKE CENTER</c:v>
                </c:pt>
                <c:pt idx="20">
                  <c:v>COASTAL PLAINS COMMUNITY CENTER</c:v>
                </c:pt>
                <c:pt idx="21">
                  <c:v>STARCARE SPECIALTY HEALTH SYSTEM</c:v>
                </c:pt>
                <c:pt idx="22">
                  <c:v>MHMR AUTHORITY OF HARRIS COU</c:v>
                </c:pt>
                <c:pt idx="23">
                  <c:v>TEXANA COMMUNITY MHMR CENTER</c:v>
                </c:pt>
                <c:pt idx="24">
                  <c:v>HEART OF TEXAS REGION MHMR CENTER</c:v>
                </c:pt>
                <c:pt idx="25">
                  <c:v>LIFE PATH</c:v>
                </c:pt>
                <c:pt idx="26">
                  <c:v>MHMR AUTH.OF BRAZOS VALLEY</c:v>
                </c:pt>
                <c:pt idx="27">
                  <c:v>LAKES REGIONAL MHMR CENTER</c:v>
                </c:pt>
                <c:pt idx="28">
                  <c:v>TRI-COUNTY MHMR SERVICES</c:v>
                </c:pt>
                <c:pt idx="29">
                  <c:v>THE CENTER FOR HEALTH CARE SERVICES</c:v>
                </c:pt>
                <c:pt idx="30">
                  <c:v>BETTY HARDWICK CENTER</c:v>
                </c:pt>
                <c:pt idx="31">
                  <c:v>TROPICAL TEXAS BEHAVIORAL HEALTH</c:v>
                </c:pt>
                <c:pt idx="32">
                  <c:v>TEXOMA COMMUNITY CENTER</c:v>
                </c:pt>
                <c:pt idx="33">
                  <c:v>WEST TEXAS CENTERS</c:v>
                </c:pt>
                <c:pt idx="34">
                  <c:v>MHMR SERVICES FOR THE CONCHO VALLEY</c:v>
                </c:pt>
                <c:pt idx="35">
                  <c:v>COMMUNITY HEALTHCORE</c:v>
                </c:pt>
                <c:pt idx="36">
                  <c:v>SPINDLETOP CENTER</c:v>
                </c:pt>
                <c:pt idx="37">
                  <c:v>PERMIAN BASIN COMMUNITY CENTERS FOR</c:v>
                </c:pt>
                <c:pt idx="38">
                  <c:v>CENTRAL PLAINS CENTER</c:v>
                </c:pt>
              </c:strCache>
            </c:strRef>
          </c:cat>
          <c:val>
            <c:numRef>
              <c:f>'I.AMH Monthly Service Provision'!$B$2:$B$40</c:f>
              <c:numCache>
                <c:formatCode>#,##0.0%</c:formatCode>
                <c:ptCount val="39"/>
                <c:pt idx="0">
                  <c:v>0.194095477386935</c:v>
                </c:pt>
                <c:pt idx="1">
                  <c:v>0.212249208025343</c:v>
                </c:pt>
                <c:pt idx="2">
                  <c:v>0.221959459459459</c:v>
                </c:pt>
                <c:pt idx="3">
                  <c:v>0.24150943396226399</c:v>
                </c:pt>
                <c:pt idx="4">
                  <c:v>0.25394321766561501</c:v>
                </c:pt>
                <c:pt idx="5">
                  <c:v>0.25568942436412301</c:v>
                </c:pt>
                <c:pt idx="6">
                  <c:v>0.26135831381732999</c:v>
                </c:pt>
                <c:pt idx="7">
                  <c:v>0.26234489744239098</c:v>
                </c:pt>
                <c:pt idx="8">
                  <c:v>0.26732456140350902</c:v>
                </c:pt>
                <c:pt idx="9">
                  <c:v>0.27468060394889698</c:v>
                </c:pt>
                <c:pt idx="10">
                  <c:v>0.279754921131534</c:v>
                </c:pt>
                <c:pt idx="11">
                  <c:v>0.28490672696438701</c:v>
                </c:pt>
                <c:pt idx="12">
                  <c:v>0.28759124087591198</c:v>
                </c:pt>
                <c:pt idx="13">
                  <c:v>0.29562223315297598</c:v>
                </c:pt>
                <c:pt idx="14">
                  <c:v>0.30017177211565998</c:v>
                </c:pt>
                <c:pt idx="15">
                  <c:v>0.30778258637130501</c:v>
                </c:pt>
                <c:pt idx="16">
                  <c:v>0.311083123425693</c:v>
                </c:pt>
                <c:pt idx="17">
                  <c:v>0.34240848373610699</c:v>
                </c:pt>
                <c:pt idx="18">
                  <c:v>0.34692144373673001</c:v>
                </c:pt>
                <c:pt idx="19">
                  <c:v>0.35423116615067102</c:v>
                </c:pt>
                <c:pt idx="20">
                  <c:v>0.35796645702306101</c:v>
                </c:pt>
                <c:pt idx="21">
                  <c:v>0.36826599326599302</c:v>
                </c:pt>
                <c:pt idx="22">
                  <c:v>0.380154077232424</c:v>
                </c:pt>
                <c:pt idx="23">
                  <c:v>0.38696418085731099</c:v>
                </c:pt>
                <c:pt idx="24">
                  <c:v>0.39151470040937802</c:v>
                </c:pt>
                <c:pt idx="25">
                  <c:v>0.40016478989288701</c:v>
                </c:pt>
                <c:pt idx="26">
                  <c:v>0.41932270916334702</c:v>
                </c:pt>
                <c:pt idx="27">
                  <c:v>0.443965517241379</c:v>
                </c:pt>
                <c:pt idx="28">
                  <c:v>0.45205479452054798</c:v>
                </c:pt>
                <c:pt idx="29">
                  <c:v>0.459818656067569</c:v>
                </c:pt>
                <c:pt idx="30">
                  <c:v>0.48822374877330699</c:v>
                </c:pt>
                <c:pt idx="31">
                  <c:v>0.49460405425113002</c:v>
                </c:pt>
                <c:pt idx="32">
                  <c:v>0.49870934434692799</c:v>
                </c:pt>
                <c:pt idx="33">
                  <c:v>0.50023618327822394</c:v>
                </c:pt>
                <c:pt idx="34">
                  <c:v>0.50613915416098199</c:v>
                </c:pt>
                <c:pt idx="35">
                  <c:v>0.55783183952198001</c:v>
                </c:pt>
              </c:numCache>
            </c:numRef>
          </c:val>
          <c:extLst>
            <c:ext xmlns:c16="http://schemas.microsoft.com/office/drawing/2014/chart" uri="{C3380CC4-5D6E-409C-BE32-E72D297353CC}">
              <c16:uniqueId val="{00000000-0826-42B2-89E7-41C916B43839}"/>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'I.AMH Monthly Service Provision'!$A$2:$A$40</c:f>
              <c:strCache>
                <c:ptCount val="39"/>
                <c:pt idx="0">
                  <c:v>HILL COUNTRY COMMUNITY MHDD CENTER</c:v>
                </c:pt>
                <c:pt idx="1">
                  <c:v>GULF BEND MHMR CENTER</c:v>
                </c:pt>
                <c:pt idx="2">
                  <c:v>TEXAS PANHANDLE CENTERS</c:v>
                </c:pt>
                <c:pt idx="3">
                  <c:v>CENTRAL COUNTIES SERVICES</c:v>
                </c:pt>
                <c:pt idx="4">
                  <c:v>HELEN FARABEE CENTERS</c:v>
                </c:pt>
                <c:pt idx="5">
                  <c:v>ANDREWS CENTER</c:v>
                </c:pt>
                <c:pt idx="6">
                  <c:v>BORDER REGION BEHAVIORAL HEALTH CENTER</c:v>
                </c:pt>
                <c:pt idx="7">
                  <c:v>PECAN VALLEY CENTERS</c:v>
                </c:pt>
                <c:pt idx="8">
                  <c:v>EMERGENCE HEALTH NETWORK</c:v>
                </c:pt>
                <c:pt idx="9">
                  <c:v>THE GULF COAST CENTER</c:v>
                </c:pt>
                <c:pt idx="10">
                  <c:v>AUSTIN-TRAVIS CO INTEGRAL CARE</c:v>
                </c:pt>
                <c:pt idx="11">
                  <c:v>BEHAVIORAL HEALTH CENTER OF NUECES COUNTY</c:v>
                </c:pt>
                <c:pt idx="12">
                  <c:v>ACCESS</c:v>
                </c:pt>
                <c:pt idx="13">
                  <c:v>CAMINO REAL COMMUNITY SERVICES</c:v>
                </c:pt>
                <c:pt idx="14">
                  <c:v>BLUEBONNET TRAILS COMMUNITY SERVICES</c:v>
                </c:pt>
                <c:pt idx="15">
                  <c:v>MHMR OF TARRANT COUNTY</c:v>
                </c:pt>
                <c:pt idx="16">
                  <c:v>CENTER FOR LIFE RESOURCES</c:v>
                </c:pt>
                <c:pt idx="17">
                  <c:v>NTBHA</c:v>
                </c:pt>
                <c:pt idx="18">
                  <c:v>DENTON COUNTY MHMR CENTER</c:v>
                </c:pt>
                <c:pt idx="19">
                  <c:v>BURKE CENTER</c:v>
                </c:pt>
                <c:pt idx="20">
                  <c:v>COASTAL PLAINS COMMUNITY CENTER</c:v>
                </c:pt>
                <c:pt idx="21">
                  <c:v>STARCARE SPECIALTY HEALTH SYSTEM</c:v>
                </c:pt>
                <c:pt idx="22">
                  <c:v>MHMR AUTHORITY OF HARRIS COU</c:v>
                </c:pt>
                <c:pt idx="23">
                  <c:v>TEXANA COMMUNITY MHMR CENTER</c:v>
                </c:pt>
                <c:pt idx="24">
                  <c:v>HEART OF TEXAS REGION MHMR CENTER</c:v>
                </c:pt>
                <c:pt idx="25">
                  <c:v>LIFE PATH</c:v>
                </c:pt>
                <c:pt idx="26">
                  <c:v>MHMR AUTH.OF BRAZOS VALLEY</c:v>
                </c:pt>
                <c:pt idx="27">
                  <c:v>LAKES REGIONAL MHMR CENTER</c:v>
                </c:pt>
                <c:pt idx="28">
                  <c:v>TRI-COUNTY MHMR SERVICES</c:v>
                </c:pt>
                <c:pt idx="29">
                  <c:v>THE CENTER FOR HEALTH CARE SERVICES</c:v>
                </c:pt>
                <c:pt idx="30">
                  <c:v>BETTY HARDWICK CENTER</c:v>
                </c:pt>
                <c:pt idx="31">
                  <c:v>TROPICAL TEXAS BEHAVIORAL HEALTH</c:v>
                </c:pt>
                <c:pt idx="32">
                  <c:v>TEXOMA COMMUNITY CENTER</c:v>
                </c:pt>
                <c:pt idx="33">
                  <c:v>WEST TEXAS CENTERS</c:v>
                </c:pt>
                <c:pt idx="34">
                  <c:v>MHMR SERVICES FOR THE CONCHO VALLEY</c:v>
                </c:pt>
                <c:pt idx="35">
                  <c:v>COMMUNITY HEALTHCORE</c:v>
                </c:pt>
                <c:pt idx="36">
                  <c:v>SPINDLETOP CENTER</c:v>
                </c:pt>
                <c:pt idx="37">
                  <c:v>PERMIAN BASIN COMMUNITY CENTERS FOR</c:v>
                </c:pt>
                <c:pt idx="38">
                  <c:v>CENTRAL PLAINS CENTER</c:v>
                </c:pt>
              </c:strCache>
            </c:strRef>
          </c:cat>
          <c:val>
            <c:numRef>
              <c:f>'I.AMH Monthly Service Provision'!$C$2:$C$40</c:f>
              <c:numCache>
                <c:formatCode>#,##0.0%</c:formatCode>
                <c:ptCount val="39"/>
                <c:pt idx="36">
                  <c:v>0.76336477987421403</c:v>
                </c:pt>
                <c:pt idx="37">
                  <c:v>0.83639596917605197</c:v>
                </c:pt>
              </c:numCache>
            </c:numRef>
          </c:val>
          <c:extLst>
            <c:ext xmlns:c16="http://schemas.microsoft.com/office/drawing/2014/chart" uri="{C3380CC4-5D6E-409C-BE32-E72D297353CC}">
              <c16:uniqueId val="{00000001-0826-42B2-89E7-41C916B43839}"/>
            </c:ext>
          </c:extLst>
        </c:ser>
        <c:dLbls>
          <c:showLegendKey val="0"/>
          <c:showVal val="1"/>
          <c:showCatName val="0"/>
          <c:showSerName val="0"/>
          <c:showPercent val="0"/>
          <c:showBubbleSize val="0"/>
        </c:dLbls>
        <c:gapWidth val="0"/>
        <c:overlap val="11"/>
        <c:axId val="429857168"/>
        <c:axId val="429857560"/>
      </c:barChart>
      <c:catAx>
        <c:axId val="429857168"/>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29857560"/>
        <c:crosses val="autoZero"/>
        <c:auto val="0"/>
        <c:lblAlgn val="ctr"/>
        <c:lblOffset val="100"/>
        <c:noMultiLvlLbl val="0"/>
      </c:catAx>
      <c:valAx>
        <c:axId val="429857560"/>
        <c:scaling>
          <c:orientation val="minMax"/>
        </c:scaling>
        <c:delete val="1"/>
        <c:axPos val="b"/>
        <c:numFmt formatCode="#,##0%" sourceLinked="0"/>
        <c:majorTickMark val="out"/>
        <c:minorTickMark val="none"/>
        <c:tickLblPos val="nextTo"/>
        <c:crossAx val="429857168"/>
        <c:crosses val="autoZero"/>
        <c:crossBetween val="between"/>
      </c:valAx>
      <c:spPr>
        <a:solidFill>
          <a:srgbClr val="FFFFFF"/>
        </a:solidFill>
        <a:ln w="25400">
          <a:noFill/>
        </a:ln>
      </c:spPr>
    </c:plotArea>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Employment % (&gt;=39.8%) </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'J.Employment Improvement'!$A$2:$A$40</c:f>
              <c:strCache>
                <c:ptCount val="39"/>
                <c:pt idx="0">
                  <c:v>SPINDLETOP CENTER</c:v>
                </c:pt>
                <c:pt idx="1">
                  <c:v>THE CENTER FOR HEALTH CARE SERVICES</c:v>
                </c:pt>
                <c:pt idx="2">
                  <c:v>ANDREWS CENTER</c:v>
                </c:pt>
                <c:pt idx="3">
                  <c:v>STARCARE SPECIALTY HEALTH SYSTEM</c:v>
                </c:pt>
                <c:pt idx="4">
                  <c:v>TROPICAL TEXAS BEHAVIORAL HEALTH</c:v>
                </c:pt>
                <c:pt idx="5">
                  <c:v>ACCESS</c:v>
                </c:pt>
                <c:pt idx="6">
                  <c:v>PECAN VALLEY CENTERS</c:v>
                </c:pt>
                <c:pt idx="7">
                  <c:v>BURKE CENTER</c:v>
                </c:pt>
                <c:pt idx="8">
                  <c:v>MHMR AUTH.OF BRAZOS VALLEY</c:v>
                </c:pt>
                <c:pt idx="9">
                  <c:v>CENTRAL COUNTIES SERVICES</c:v>
                </c:pt>
                <c:pt idx="10">
                  <c:v>LAKES REGIONAL MHMR CENTER</c:v>
                </c:pt>
                <c:pt idx="11">
                  <c:v>COMMUNITY HEALTHCORE</c:v>
                </c:pt>
                <c:pt idx="12">
                  <c:v>MHMR SERVICES FOR THE CONCHO VALLEY</c:v>
                </c:pt>
                <c:pt idx="13">
                  <c:v>TRI-COUNTY MHMR SERVICES</c:v>
                </c:pt>
                <c:pt idx="14">
                  <c:v>NTBHA</c:v>
                </c:pt>
                <c:pt idx="15">
                  <c:v>HEART OF TEXAS REGION MHMR CENTER</c:v>
                </c:pt>
                <c:pt idx="16">
                  <c:v>CENTER FOR LIFE RESOURCES</c:v>
                </c:pt>
                <c:pt idx="17">
                  <c:v>TEXAS PANHANDLE CENTERS</c:v>
                </c:pt>
                <c:pt idx="18">
                  <c:v>AUSTIN-TRAVIS CO INTEGRAL CARE</c:v>
                </c:pt>
                <c:pt idx="19">
                  <c:v>TEXANA COMMUNITY MHMR CENTER</c:v>
                </c:pt>
                <c:pt idx="20">
                  <c:v>BLUEBONNET TRAILS COMMUNITY SERVICES</c:v>
                </c:pt>
                <c:pt idx="21">
                  <c:v>COASTAL PLAINS COMMUNITY CENTER</c:v>
                </c:pt>
                <c:pt idx="22">
                  <c:v>MHMR AUTHORITY OF HARRIS COU</c:v>
                </c:pt>
                <c:pt idx="23">
                  <c:v>EMERGENCE HEALTH NETWORK</c:v>
                </c:pt>
                <c:pt idx="24">
                  <c:v>LIFE PATH</c:v>
                </c:pt>
                <c:pt idx="25">
                  <c:v>WEST TEXAS CENTERS</c:v>
                </c:pt>
                <c:pt idx="26">
                  <c:v>BETTY HARDWICK CENTER</c:v>
                </c:pt>
                <c:pt idx="27">
                  <c:v>HELEN FARABEE CENTERS</c:v>
                </c:pt>
                <c:pt idx="28">
                  <c:v>CAMINO REAL COMMUNITY SERVICES</c:v>
                </c:pt>
                <c:pt idx="29">
                  <c:v>HILL COUNTRY COMMUNITY MHDD CENTER</c:v>
                </c:pt>
                <c:pt idx="30">
                  <c:v>BORDER REGION BEHAVIORAL HEALTH CENTER</c:v>
                </c:pt>
                <c:pt idx="31">
                  <c:v>DENTON COUNTY MHMR CENTER</c:v>
                </c:pt>
                <c:pt idx="32">
                  <c:v>TEXOMA COMMUNITY CENTER</c:v>
                </c:pt>
                <c:pt idx="33">
                  <c:v>THE GULF COAST CENTER</c:v>
                </c:pt>
                <c:pt idx="34">
                  <c:v>MHMR OF TARRANT COUNTY</c:v>
                </c:pt>
                <c:pt idx="35">
                  <c:v>PERMIAN BASIN COMMUNITY CENTERS FOR</c:v>
                </c:pt>
                <c:pt idx="36">
                  <c:v>BEHAVIORAL HEALTH CENTER OF NUECES COUNTY</c:v>
                </c:pt>
                <c:pt idx="37">
                  <c:v>GULF BEND MHMR CENTER</c:v>
                </c:pt>
                <c:pt idx="38">
                  <c:v>CENTRAL PLAINS CENTER</c:v>
                </c:pt>
              </c:strCache>
            </c:strRef>
          </c:cat>
          <c:val>
            <c:numRef>
              <c:f>'J.Employment Improvement'!$B$2:$B$40</c:f>
              <c:numCache>
                <c:formatCode>0.00%</c:formatCode>
                <c:ptCount val="39"/>
                <c:pt idx="0">
                  <c:v>0.25700000000000001</c:v>
                </c:pt>
                <c:pt idx="1">
                  <c:v>0.26200000000000001</c:v>
                </c:pt>
                <c:pt idx="2">
                  <c:v>0.29899999999999999</c:v>
                </c:pt>
                <c:pt idx="3">
                  <c:v>0.30499999999999999</c:v>
                </c:pt>
                <c:pt idx="4">
                  <c:v>0.309</c:v>
                </c:pt>
                <c:pt idx="5">
                  <c:v>0.31900000000000001</c:v>
                </c:pt>
                <c:pt idx="6">
                  <c:v>0.35199999999999998</c:v>
                </c:pt>
                <c:pt idx="7">
                  <c:v>0.39300000000000002</c:v>
                </c:pt>
              </c:numCache>
            </c:numRef>
          </c:val>
          <c:extLst>
            <c:ext xmlns:c16="http://schemas.microsoft.com/office/drawing/2014/chart" uri="{C3380CC4-5D6E-409C-BE32-E72D297353CC}">
              <c16:uniqueId val="{00000000-AF41-47CE-A675-088BE9DFC368}"/>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'J.Employment Improvement'!$A$2:$A$40</c:f>
              <c:strCache>
                <c:ptCount val="39"/>
                <c:pt idx="0">
                  <c:v>SPINDLETOP CENTER</c:v>
                </c:pt>
                <c:pt idx="1">
                  <c:v>THE CENTER FOR HEALTH CARE SERVICES</c:v>
                </c:pt>
                <c:pt idx="2">
                  <c:v>ANDREWS CENTER</c:v>
                </c:pt>
                <c:pt idx="3">
                  <c:v>STARCARE SPECIALTY HEALTH SYSTEM</c:v>
                </c:pt>
                <c:pt idx="4">
                  <c:v>TROPICAL TEXAS BEHAVIORAL HEALTH</c:v>
                </c:pt>
                <c:pt idx="5">
                  <c:v>ACCESS</c:v>
                </c:pt>
                <c:pt idx="6">
                  <c:v>PECAN VALLEY CENTERS</c:v>
                </c:pt>
                <c:pt idx="7">
                  <c:v>BURKE CENTER</c:v>
                </c:pt>
                <c:pt idx="8">
                  <c:v>MHMR AUTH.OF BRAZOS VALLEY</c:v>
                </c:pt>
                <c:pt idx="9">
                  <c:v>CENTRAL COUNTIES SERVICES</c:v>
                </c:pt>
                <c:pt idx="10">
                  <c:v>LAKES REGIONAL MHMR CENTER</c:v>
                </c:pt>
                <c:pt idx="11">
                  <c:v>COMMUNITY HEALTHCORE</c:v>
                </c:pt>
                <c:pt idx="12">
                  <c:v>MHMR SERVICES FOR THE CONCHO VALLEY</c:v>
                </c:pt>
                <c:pt idx="13">
                  <c:v>TRI-COUNTY MHMR SERVICES</c:v>
                </c:pt>
                <c:pt idx="14">
                  <c:v>NTBHA</c:v>
                </c:pt>
                <c:pt idx="15">
                  <c:v>HEART OF TEXAS REGION MHMR CENTER</c:v>
                </c:pt>
                <c:pt idx="16">
                  <c:v>CENTER FOR LIFE RESOURCES</c:v>
                </c:pt>
                <c:pt idx="17">
                  <c:v>TEXAS PANHANDLE CENTERS</c:v>
                </c:pt>
                <c:pt idx="18">
                  <c:v>AUSTIN-TRAVIS CO INTEGRAL CARE</c:v>
                </c:pt>
                <c:pt idx="19">
                  <c:v>TEXANA COMMUNITY MHMR CENTER</c:v>
                </c:pt>
                <c:pt idx="20">
                  <c:v>BLUEBONNET TRAILS COMMUNITY SERVICES</c:v>
                </c:pt>
                <c:pt idx="21">
                  <c:v>COASTAL PLAINS COMMUNITY CENTER</c:v>
                </c:pt>
                <c:pt idx="22">
                  <c:v>MHMR AUTHORITY OF HARRIS COU</c:v>
                </c:pt>
                <c:pt idx="23">
                  <c:v>EMERGENCE HEALTH NETWORK</c:v>
                </c:pt>
                <c:pt idx="24">
                  <c:v>LIFE PATH</c:v>
                </c:pt>
                <c:pt idx="25">
                  <c:v>WEST TEXAS CENTERS</c:v>
                </c:pt>
                <c:pt idx="26">
                  <c:v>BETTY HARDWICK CENTER</c:v>
                </c:pt>
                <c:pt idx="27">
                  <c:v>HELEN FARABEE CENTERS</c:v>
                </c:pt>
                <c:pt idx="28">
                  <c:v>CAMINO REAL COMMUNITY SERVICES</c:v>
                </c:pt>
                <c:pt idx="29">
                  <c:v>HILL COUNTRY COMMUNITY MHDD CENTER</c:v>
                </c:pt>
                <c:pt idx="30">
                  <c:v>BORDER REGION BEHAVIORAL HEALTH CENTER</c:v>
                </c:pt>
                <c:pt idx="31">
                  <c:v>DENTON COUNTY MHMR CENTER</c:v>
                </c:pt>
                <c:pt idx="32">
                  <c:v>TEXOMA COMMUNITY CENTER</c:v>
                </c:pt>
                <c:pt idx="33">
                  <c:v>THE GULF COAST CENTER</c:v>
                </c:pt>
                <c:pt idx="34">
                  <c:v>MHMR OF TARRANT COUNTY</c:v>
                </c:pt>
                <c:pt idx="35">
                  <c:v>PERMIAN BASIN COMMUNITY CENTERS FOR</c:v>
                </c:pt>
                <c:pt idx="36">
                  <c:v>BEHAVIORAL HEALTH CENTER OF NUECES COUNTY</c:v>
                </c:pt>
                <c:pt idx="37">
                  <c:v>GULF BEND MHMR CENTER</c:v>
                </c:pt>
                <c:pt idx="38">
                  <c:v>CENTRAL PLAINS CENTER</c:v>
                </c:pt>
              </c:strCache>
            </c:strRef>
          </c:cat>
          <c:val>
            <c:numRef>
              <c:f>'J.Employment Improvement'!$C$2:$C$40</c:f>
              <c:numCache>
                <c:formatCode>0.00%</c:formatCode>
                <c:ptCount val="39"/>
                <c:pt idx="8">
                  <c:v>0.40600000000000003</c:v>
                </c:pt>
                <c:pt idx="9">
                  <c:v>0.41699999999999998</c:v>
                </c:pt>
                <c:pt idx="10">
                  <c:v>0.42099999999999999</c:v>
                </c:pt>
                <c:pt idx="11">
                  <c:v>0.45200000000000001</c:v>
                </c:pt>
                <c:pt idx="12">
                  <c:v>0.48599999999999999</c:v>
                </c:pt>
                <c:pt idx="13">
                  <c:v>0.48799999999999999</c:v>
                </c:pt>
                <c:pt idx="14">
                  <c:v>0.48899999999999999</c:v>
                </c:pt>
                <c:pt idx="15">
                  <c:v>0.49099999999999999</c:v>
                </c:pt>
                <c:pt idx="16">
                  <c:v>0.501</c:v>
                </c:pt>
                <c:pt idx="17">
                  <c:v>0.54</c:v>
                </c:pt>
                <c:pt idx="18">
                  <c:v>0.54200000000000004</c:v>
                </c:pt>
                <c:pt idx="19">
                  <c:v>0.65100000000000002</c:v>
                </c:pt>
                <c:pt idx="20">
                  <c:v>0.66100000000000003</c:v>
                </c:pt>
                <c:pt idx="21">
                  <c:v>0.67700000000000005</c:v>
                </c:pt>
                <c:pt idx="22">
                  <c:v>0.68</c:v>
                </c:pt>
                <c:pt idx="23">
                  <c:v>0.79</c:v>
                </c:pt>
                <c:pt idx="24">
                  <c:v>0.79</c:v>
                </c:pt>
                <c:pt idx="25">
                  <c:v>0.79400000000000004</c:v>
                </c:pt>
                <c:pt idx="26">
                  <c:v>0.79900000000000004</c:v>
                </c:pt>
                <c:pt idx="27">
                  <c:v>0.85099999999999998</c:v>
                </c:pt>
                <c:pt idx="28">
                  <c:v>0.85899999999999999</c:v>
                </c:pt>
                <c:pt idx="29">
                  <c:v>0.86599999999999999</c:v>
                </c:pt>
                <c:pt idx="30">
                  <c:v>0.87</c:v>
                </c:pt>
                <c:pt idx="31">
                  <c:v>0.88300000000000001</c:v>
                </c:pt>
                <c:pt idx="32">
                  <c:v>0.88800000000000001</c:v>
                </c:pt>
                <c:pt idx="33">
                  <c:v>0.90100000000000002</c:v>
                </c:pt>
                <c:pt idx="34">
                  <c:v>0.90300000000000002</c:v>
                </c:pt>
                <c:pt idx="35">
                  <c:v>0.90900000000000003</c:v>
                </c:pt>
                <c:pt idx="36">
                  <c:v>0.93799999999999994</c:v>
                </c:pt>
                <c:pt idx="37">
                  <c:v>0.95899999999999996</c:v>
                </c:pt>
              </c:numCache>
            </c:numRef>
          </c:val>
          <c:extLst>
            <c:ext xmlns:c16="http://schemas.microsoft.com/office/drawing/2014/chart" uri="{C3380CC4-5D6E-409C-BE32-E72D297353CC}">
              <c16:uniqueId val="{00000001-AF41-47CE-A675-088BE9DFC368}"/>
            </c:ext>
          </c:extLst>
        </c:ser>
        <c:dLbls>
          <c:showLegendKey val="0"/>
          <c:showVal val="1"/>
          <c:showCatName val="0"/>
          <c:showSerName val="0"/>
          <c:showPercent val="0"/>
          <c:showBubbleSize val="0"/>
        </c:dLbls>
        <c:gapWidth val="0"/>
        <c:overlap val="11"/>
        <c:axId val="429853640"/>
        <c:axId val="429854032"/>
      </c:barChart>
      <c:catAx>
        <c:axId val="429853640"/>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29854032"/>
        <c:crosses val="autoZero"/>
        <c:auto val="0"/>
        <c:lblAlgn val="ctr"/>
        <c:lblOffset val="100"/>
        <c:noMultiLvlLbl val="0"/>
      </c:catAx>
      <c:valAx>
        <c:axId val="429854032"/>
        <c:scaling>
          <c:orientation val="minMax"/>
        </c:scaling>
        <c:delete val="1"/>
        <c:axPos val="b"/>
        <c:numFmt formatCode="#,##0%" sourceLinked="0"/>
        <c:majorTickMark val="out"/>
        <c:minorTickMark val="none"/>
        <c:tickLblPos val="nextTo"/>
        <c:crossAx val="429853640"/>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27216</xdr:rowOff>
    </xdr:from>
    <xdr:to>
      <xdr:col>3</xdr:col>
      <xdr:colOff>451555</xdr:colOff>
      <xdr:row>2</xdr:row>
      <xdr:rowOff>2611440</xdr:rowOff>
    </xdr:to>
    <xdr:graphicFrame macro="">
      <xdr:nvGraphicFramePr>
        <xdr:cNvPr id="3575841" name="Chart 2" title="Service Target Adult % (&gt;=100%)">
          <a:extLst>
            <a:ext uri="{FF2B5EF4-FFF2-40B4-BE49-F238E27FC236}">
              <a16:creationId xmlns:a16="http://schemas.microsoft.com/office/drawing/2014/main" id="{00000000-0008-0000-0400-00002190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3585057" name="Chart 2" title="Average Hours Adult LOC=4 (Benchmarking Year)">
          <a:extLst>
            <a:ext uri="{FF2B5EF4-FFF2-40B4-BE49-F238E27FC236}">
              <a16:creationId xmlns:a16="http://schemas.microsoft.com/office/drawing/2014/main" id="{00000000-0008-0000-0F00-000021B4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3580961" name="Chart 2" title="Average Hours Adult LOC=2 (Benchmarking Year)">
          <a:extLst>
            <a:ext uri="{FF2B5EF4-FFF2-40B4-BE49-F238E27FC236}">
              <a16:creationId xmlns:a16="http://schemas.microsoft.com/office/drawing/2014/main" id="{00000000-0008-0000-0C00-000021A4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596321" name="Chart 1" title="Hospitalization % (&lt;=1.3%)">
          <a:extLst>
            <a:ext uri="{FF2B5EF4-FFF2-40B4-BE49-F238E27FC236}">
              <a16:creationId xmlns:a16="http://schemas.microsoft.com/office/drawing/2014/main" id="{00000000-0008-0000-1600-000021E0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599393" name="Chart 1" title="Effective Crisis Response % (&gt;=69.9%)">
          <a:extLst>
            <a:ext uri="{FF2B5EF4-FFF2-40B4-BE49-F238E27FC236}">
              <a16:creationId xmlns:a16="http://schemas.microsoft.com/office/drawing/2014/main" id="{00000000-0008-0000-1A00-000021EC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600417" name="Chart 1" title="Frequent Admission % (&lt;=0.5%)">
          <a:extLst>
            <a:ext uri="{FF2B5EF4-FFF2-40B4-BE49-F238E27FC236}">
              <a16:creationId xmlns:a16="http://schemas.microsoft.com/office/drawing/2014/main" id="{00000000-0008-0000-1C00-000021F0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601441" name="Chart 2" title="Access to Crisis Response Sservices % (&gt;=36.4%)">
          <a:extLst>
            <a:ext uri="{FF2B5EF4-FFF2-40B4-BE49-F238E27FC236}">
              <a16:creationId xmlns:a16="http://schemas.microsoft.com/office/drawing/2014/main" id="{00000000-0008-0000-1E00-000021F4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597345" name="Chart 1" title="Jail Diversion % (&lt;=22.2%)">
          <a:extLst>
            <a:ext uri="{FF2B5EF4-FFF2-40B4-BE49-F238E27FC236}">
              <a16:creationId xmlns:a16="http://schemas.microsoft.com/office/drawing/2014/main" id="{00000000-0008-0000-1800-000021E4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4185106" name="Chart 2" title="Juvenile Justice Avoidance % (&gt;=95%)">
          <a:extLst>
            <a:ext uri="{FF2B5EF4-FFF2-40B4-BE49-F238E27FC236}">
              <a16:creationId xmlns:a16="http://schemas.microsoft.com/office/drawing/2014/main" id="{00000000-0008-0000-3600-000012DC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4187154" name="Chart 2" title="Improvement Measure Child % (&gt;=15%)">
          <a:extLst>
            <a:ext uri="{FF2B5EF4-FFF2-40B4-BE49-F238E27FC236}">
              <a16:creationId xmlns:a16="http://schemas.microsoft.com/office/drawing/2014/main" id="{00000000-0008-0000-3A00-000012E4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4188178" name="Chart 2" title="Engagement Measure Child % (&gt;=69.9%)">
          <a:extLst>
            <a:ext uri="{FF2B5EF4-FFF2-40B4-BE49-F238E27FC236}">
              <a16:creationId xmlns:a16="http://schemas.microsoft.com/office/drawing/2014/main" id="{00000000-0008-0000-3C00-000012E8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 name="Chart 2" title="Counseling Target % (&gt;=1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4179986" name="Chart 2" title="Average Hours Child LOC=3 (Benchmarking Year)">
          <a:extLst>
            <a:ext uri="{FF2B5EF4-FFF2-40B4-BE49-F238E27FC236}">
              <a16:creationId xmlns:a16="http://schemas.microsoft.com/office/drawing/2014/main" id="{00000000-0008-0000-3000-000012C8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4181010" name="Chart 2" title="Average Hours Child LOC=4 (Benchmarking Year)">
          <a:extLst>
            <a:ext uri="{FF2B5EF4-FFF2-40B4-BE49-F238E27FC236}">
              <a16:creationId xmlns:a16="http://schemas.microsoft.com/office/drawing/2014/main" id="{00000000-0008-0000-3200-000012CC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2270288" name="Chart 2" title="Follow-Up Within 7 Days: Face-to-Face % (&gt;=75% Annual Measure)">
          <a:extLst>
            <a:ext uri="{FF2B5EF4-FFF2-40B4-BE49-F238E27FC236}">
              <a16:creationId xmlns:a16="http://schemas.microsoft.com/office/drawing/2014/main" id="{00000000-0008-0000-4000-000050A4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57150</xdr:rowOff>
    </xdr:from>
    <xdr:to>
      <xdr:col>1</xdr:col>
      <xdr:colOff>180975</xdr:colOff>
      <xdr:row>3</xdr:row>
      <xdr:rowOff>38100</xdr:rowOff>
    </xdr:to>
    <xdr:graphicFrame macro="">
      <xdr:nvGraphicFramePr>
        <xdr:cNvPr id="5" name="Chart 2" title="Follow-Up Within 7 Days: Face-to-Face % (&gt;=75% Annual Measure)">
          <a:extLst>
            <a:ext uri="{FF2B5EF4-FFF2-40B4-BE49-F238E27FC236}">
              <a16:creationId xmlns:a16="http://schemas.microsoft.com/office/drawing/2014/main" id="{00000000-0008-0000-4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2267216" name="Chart 2" title="Community Linkage % (&gt;=23% Annual Measure)">
          <a:extLst>
            <a:ext uri="{FF2B5EF4-FFF2-40B4-BE49-F238E27FC236}">
              <a16:creationId xmlns:a16="http://schemas.microsoft.com/office/drawing/2014/main" id="{00000000-0008-0000-4600-00005098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2266192" name="Chart 2" title="Crisis Follow-Up Within 30 Days % (&gt;=90%)">
          <a:extLst>
            <a:ext uri="{FF2B5EF4-FFF2-40B4-BE49-F238E27FC236}">
              <a16:creationId xmlns:a16="http://schemas.microsoft.com/office/drawing/2014/main" id="{00000000-0008-0000-4800-00005094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595297" name="Chart 1" title="ACT Target % (&gt;=54%)">
          <a:extLst>
            <a:ext uri="{FF2B5EF4-FFF2-40B4-BE49-F238E27FC236}">
              <a16:creationId xmlns:a16="http://schemas.microsoft.com/office/drawing/2014/main" id="{00000000-0008-0000-1400-000021DC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4175890" name="Chart 2" title="Service Target Child % (&gt;=100%)">
          <a:extLst>
            <a:ext uri="{FF2B5EF4-FFF2-40B4-BE49-F238E27FC236}">
              <a16:creationId xmlns:a16="http://schemas.microsoft.com/office/drawing/2014/main" id="{00000000-0008-0000-2800-000012B8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44450</xdr:rowOff>
    </xdr:from>
    <xdr:to>
      <xdr:col>0</xdr:col>
      <xdr:colOff>9658350</xdr:colOff>
      <xdr:row>3</xdr:row>
      <xdr:rowOff>25400</xdr:rowOff>
    </xdr:to>
    <xdr:graphicFrame macro="">
      <xdr:nvGraphicFramePr>
        <xdr:cNvPr id="4184082" name="Chart 2" title="Family Partner Supports Target for LOCs 2, 3, and YC % (&gt;=10%)">
          <a:extLst>
            <a:ext uri="{FF2B5EF4-FFF2-40B4-BE49-F238E27FC236}">
              <a16:creationId xmlns:a16="http://schemas.microsoft.com/office/drawing/2014/main" id="{00000000-0008-0000-3400-000012D8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604513" name="Chart 2" title="Community Tenure % (&gt;=97.8%) ">
          <a:extLst>
            <a:ext uri="{FF2B5EF4-FFF2-40B4-BE49-F238E27FC236}">
              <a16:creationId xmlns:a16="http://schemas.microsoft.com/office/drawing/2014/main" id="{00000000-0008-0000-2200-00002100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605537" name="Chart 2" title="Improvement %(&gt;=15%)">
          <a:extLst>
            <a:ext uri="{FF2B5EF4-FFF2-40B4-BE49-F238E27FC236}">
              <a16:creationId xmlns:a16="http://schemas.microsoft.com/office/drawing/2014/main" id="{00000000-0008-0000-2400-00002104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1</xdr:row>
      <xdr:rowOff>19050</xdr:rowOff>
    </xdr:from>
    <xdr:to>
      <xdr:col>0</xdr:col>
      <xdr:colOff>9410700</xdr:colOff>
      <xdr:row>39</xdr:row>
      <xdr:rowOff>95250</xdr:rowOff>
    </xdr:to>
    <xdr:graphicFrame macro="">
      <xdr:nvGraphicFramePr>
        <xdr:cNvPr id="3606561" name="Chart 2" title="Engagement % (&gt;=50.8%) ">
          <a:extLst>
            <a:ext uri="{FF2B5EF4-FFF2-40B4-BE49-F238E27FC236}">
              <a16:creationId xmlns:a16="http://schemas.microsoft.com/office/drawing/2014/main" id="{00000000-0008-0000-2600-00002108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602465" name="Chart 2" title="Employment % (&gt;=8.6%) ">
          <a:extLst>
            <a:ext uri="{FF2B5EF4-FFF2-40B4-BE49-F238E27FC236}">
              <a16:creationId xmlns:a16="http://schemas.microsoft.com/office/drawing/2014/main" id="{00000000-0008-0000-2000-000021F8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C4AF6-413F-4E43-804E-2EA901AF8E43}">
  <dimension ref="A1:A4"/>
  <sheetViews>
    <sheetView workbookViewId="0">
      <selection activeCell="A4" sqref="A4"/>
    </sheetView>
  </sheetViews>
  <sheetFormatPr defaultColWidth="0" defaultRowHeight="12.5" customHeight="1" zeroHeight="1" x14ac:dyDescent="0.25"/>
  <cols>
    <col min="1" max="1" width="20.453125" bestFit="1" customWidth="1"/>
    <col min="2" max="16384" width="9.1796875" hidden="1"/>
  </cols>
  <sheetData>
    <row r="1" spans="1:1" x14ac:dyDescent="0.25">
      <c r="A1" s="207" t="s">
        <v>280</v>
      </c>
    </row>
    <row r="2" spans="1:1" x14ac:dyDescent="0.25">
      <c r="A2" s="207" t="s">
        <v>281</v>
      </c>
    </row>
    <row r="3" spans="1:1" x14ac:dyDescent="0.25">
      <c r="A3" s="207" t="s">
        <v>282</v>
      </c>
    </row>
    <row r="4" spans="1:1" x14ac:dyDescent="0.25">
      <c r="A4" s="207" t="s">
        <v>283</v>
      </c>
    </row>
  </sheetData>
  <hyperlinks>
    <hyperlink ref="A1" location="'MH Measure Summary'!A1" display="MH Measure Summary" xr:uid="{E335C485-056A-40EC-ACFD-014825B0D82E}"/>
    <hyperlink ref="A2" location="'MH Measure by Center'!A1" display="MH Measure by Center" xr:uid="{AD3A383C-86FC-43DE-8BBF-8A1BFA77F775}"/>
    <hyperlink ref="A3" location="Calculation!A1" display="Calculation" xr:uid="{8A451E17-5A0E-4207-A5E5-3652385A2E7C}"/>
    <hyperlink ref="A4" location="Glossary!A1" display="Glossary" xr:uid="{23FC088B-9BD5-43C7-A0FB-6727363B096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election activeCell="A2" sqref="A2"/>
    </sheetView>
  </sheetViews>
  <sheetFormatPr defaultColWidth="9.1796875" defaultRowHeight="12.5" x14ac:dyDescent="0.25"/>
  <cols>
    <col min="1" max="1" width="142" style="25" customWidth="1"/>
    <col min="2" max="2" width="4.7265625" style="25" customWidth="1"/>
    <col min="3" max="16384" width="9.1796875" style="25"/>
  </cols>
  <sheetData>
    <row r="1" spans="1:1" s="19" customFormat="1" ht="17.25" customHeight="1" x14ac:dyDescent="0.25">
      <c r="A1" s="20" t="s">
        <v>285</v>
      </c>
    </row>
    <row r="2" spans="1:1" s="19" customFormat="1" ht="300" customHeight="1" x14ac:dyDescent="0.25"/>
    <row r="3" spans="1:1" s="19" customFormat="1" ht="224.25" customHeight="1" x14ac:dyDescent="0.2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0"/>
  <sheetViews>
    <sheetView workbookViewId="0">
      <selection activeCell="D22" sqref="D22"/>
    </sheetView>
  </sheetViews>
  <sheetFormatPr defaultRowHeight="12.5" x14ac:dyDescent="0.25"/>
  <cols>
    <col min="1" max="1" width="56.26953125" customWidth="1"/>
    <col min="2" max="2" width="30.453125" bestFit="1" customWidth="1"/>
    <col min="4" max="4" width="11.90625" customWidth="1"/>
  </cols>
  <sheetData>
    <row r="1" spans="1:4" x14ac:dyDescent="0.25">
      <c r="B1" t="s">
        <v>2</v>
      </c>
    </row>
    <row r="2" spans="1:4" x14ac:dyDescent="0.25">
      <c r="A2" s="56" t="s">
        <v>121</v>
      </c>
      <c r="B2" s="184">
        <v>0.78774205677759002</v>
      </c>
      <c r="C2" s="184"/>
      <c r="D2" s="184">
        <v>0.78774205677759002</v>
      </c>
    </row>
    <row r="3" spans="1:4" x14ac:dyDescent="0.25">
      <c r="A3" s="56" t="s">
        <v>211</v>
      </c>
      <c r="B3" s="184">
        <v>0.84916399857701896</v>
      </c>
      <c r="C3" s="184"/>
      <c r="D3" s="184">
        <v>0.84916399857701896</v>
      </c>
    </row>
    <row r="4" spans="1:4" x14ac:dyDescent="0.25">
      <c r="A4" s="56" t="s">
        <v>132</v>
      </c>
      <c r="B4" s="184">
        <v>0.859338061465721</v>
      </c>
      <c r="C4" s="184"/>
      <c r="D4" s="184">
        <v>0.859338061465721</v>
      </c>
    </row>
    <row r="5" spans="1:4" x14ac:dyDescent="0.25">
      <c r="A5" s="56" t="s">
        <v>122</v>
      </c>
      <c r="B5" s="184">
        <v>0.86603942652329802</v>
      </c>
      <c r="C5" s="184"/>
      <c r="D5" s="184">
        <v>0.86603942652329802</v>
      </c>
    </row>
    <row r="6" spans="1:4" x14ac:dyDescent="0.25">
      <c r="A6" s="56" t="s">
        <v>119</v>
      </c>
      <c r="B6" s="184">
        <v>0.90828677839851002</v>
      </c>
      <c r="C6" s="184"/>
      <c r="D6" s="184">
        <v>0.90828677839851002</v>
      </c>
    </row>
    <row r="7" spans="1:4" x14ac:dyDescent="0.25">
      <c r="A7" s="56" t="s">
        <v>126</v>
      </c>
      <c r="B7" s="184">
        <v>0.90886884629838405</v>
      </c>
      <c r="C7" s="184"/>
      <c r="D7" s="184">
        <v>0.90886884629838405</v>
      </c>
    </row>
    <row r="8" spans="1:4" x14ac:dyDescent="0.25">
      <c r="A8" s="56" t="s">
        <v>151</v>
      </c>
      <c r="B8" s="184">
        <v>0.92761463163317903</v>
      </c>
      <c r="C8" s="184"/>
      <c r="D8" s="184">
        <v>0.92761463163317903</v>
      </c>
    </row>
    <row r="9" spans="1:4" x14ac:dyDescent="0.25">
      <c r="A9" s="56" t="s">
        <v>128</v>
      </c>
      <c r="B9" s="184">
        <v>0.93201754385964897</v>
      </c>
      <c r="C9" s="184"/>
      <c r="D9" s="184">
        <v>0.93201754385964897</v>
      </c>
    </row>
    <row r="10" spans="1:4" x14ac:dyDescent="0.25">
      <c r="A10" s="56" t="s">
        <v>135</v>
      </c>
      <c r="B10" s="184">
        <v>0.93683957732949097</v>
      </c>
      <c r="C10" s="184"/>
      <c r="D10" s="184">
        <v>0.93683957732949097</v>
      </c>
    </row>
    <row r="11" spans="1:4" x14ac:dyDescent="0.25">
      <c r="A11" s="56" t="s">
        <v>131</v>
      </c>
      <c r="B11" s="184">
        <v>0.93688118811881205</v>
      </c>
      <c r="C11" s="184"/>
      <c r="D11" s="184">
        <v>0.93688118811881205</v>
      </c>
    </row>
    <row r="12" spans="1:4" x14ac:dyDescent="0.25">
      <c r="A12" s="56" t="s">
        <v>148</v>
      </c>
      <c r="B12" s="184">
        <v>0.93701550387596899</v>
      </c>
      <c r="C12" s="184"/>
      <c r="D12" s="184">
        <v>0.93701550387596899</v>
      </c>
    </row>
    <row r="13" spans="1:4" x14ac:dyDescent="0.25">
      <c r="A13" s="56" t="s">
        <v>137</v>
      </c>
      <c r="B13" s="184">
        <v>0.94716088328075698</v>
      </c>
      <c r="C13" s="184"/>
      <c r="D13" s="184">
        <v>0.94716088328075698</v>
      </c>
    </row>
    <row r="14" spans="1:4" x14ac:dyDescent="0.25">
      <c r="A14" s="56" t="s">
        <v>138</v>
      </c>
      <c r="B14" s="184">
        <v>0.94901960784313699</v>
      </c>
      <c r="C14" s="184"/>
      <c r="D14" s="184">
        <v>0.94901960784313699</v>
      </c>
    </row>
    <row r="15" spans="1:4" x14ac:dyDescent="0.25">
      <c r="A15" s="56" t="s">
        <v>136</v>
      </c>
      <c r="B15" s="184">
        <v>0.950212507589557</v>
      </c>
      <c r="C15" s="184"/>
      <c r="D15" s="184">
        <v>0.950212507589557</v>
      </c>
    </row>
    <row r="16" spans="1:4" x14ac:dyDescent="0.25">
      <c r="A16" s="56" t="s">
        <v>129</v>
      </c>
      <c r="B16" s="184">
        <v>0.95345926263086</v>
      </c>
      <c r="C16" s="184"/>
      <c r="D16" s="184">
        <v>0.95345926263086</v>
      </c>
    </row>
    <row r="17" spans="1:4" x14ac:dyDescent="0.25">
      <c r="A17" s="56" t="s">
        <v>134</v>
      </c>
      <c r="B17" s="184">
        <v>0.96651617757712605</v>
      </c>
      <c r="C17" s="184"/>
      <c r="D17" s="184">
        <v>0.96651617757712605</v>
      </c>
    </row>
    <row r="18" spans="1:4" x14ac:dyDescent="0.25">
      <c r="A18" s="56" t="s">
        <v>147</v>
      </c>
      <c r="B18" s="184">
        <v>0.96700723712217995</v>
      </c>
      <c r="C18" s="184"/>
      <c r="D18" s="184">
        <v>0.96700723712217995</v>
      </c>
    </row>
    <row r="19" spans="1:4" x14ac:dyDescent="0.25">
      <c r="A19" s="56" t="s">
        <v>120</v>
      </c>
      <c r="B19" s="184">
        <v>0.97207524985302796</v>
      </c>
      <c r="C19" s="184"/>
      <c r="D19" s="184">
        <v>0.97207524985302796</v>
      </c>
    </row>
    <row r="20" spans="1:4" x14ac:dyDescent="0.25">
      <c r="A20" s="56" t="s">
        <v>142</v>
      </c>
      <c r="B20" s="184">
        <v>0.97902901465096204</v>
      </c>
      <c r="C20" s="184"/>
      <c r="D20" s="184">
        <v>0.97902901465096204</v>
      </c>
    </row>
    <row r="21" spans="1:4" x14ac:dyDescent="0.25">
      <c r="A21" s="56" t="s">
        <v>149</v>
      </c>
      <c r="B21" s="184">
        <v>0.98677443056576097</v>
      </c>
      <c r="C21" s="184"/>
      <c r="D21" s="184">
        <v>0.98677443056576097</v>
      </c>
    </row>
    <row r="22" spans="1:4" x14ac:dyDescent="0.25">
      <c r="A22" s="56" t="s">
        <v>153</v>
      </c>
      <c r="B22" s="184">
        <v>0.98889555822328901</v>
      </c>
      <c r="C22" s="184"/>
      <c r="D22" s="184">
        <v>0.98889555822328901</v>
      </c>
    </row>
    <row r="23" spans="1:4" x14ac:dyDescent="0.25">
      <c r="A23" s="56" t="s">
        <v>140</v>
      </c>
      <c r="B23" s="79"/>
      <c r="C23" s="79">
        <v>1.0171650055371</v>
      </c>
      <c r="D23" s="79">
        <v>1.0171650055371</v>
      </c>
    </row>
    <row r="24" spans="1:4" x14ac:dyDescent="0.25">
      <c r="A24" s="56" t="s">
        <v>210</v>
      </c>
      <c r="B24" s="79"/>
      <c r="C24" s="79">
        <v>1.04443492801501</v>
      </c>
      <c r="D24" s="79">
        <v>1.04443492801501</v>
      </c>
    </row>
    <row r="25" spans="1:4" x14ac:dyDescent="0.25">
      <c r="A25" s="56" t="s">
        <v>133</v>
      </c>
      <c r="B25" s="79"/>
      <c r="C25" s="79">
        <v>1.05176767676768</v>
      </c>
      <c r="D25" s="79">
        <v>1.05176767676768</v>
      </c>
    </row>
    <row r="26" spans="1:4" x14ac:dyDescent="0.25">
      <c r="A26" s="56" t="s">
        <v>146</v>
      </c>
      <c r="B26" s="79"/>
      <c r="C26" s="79">
        <v>1.05809523809524</v>
      </c>
      <c r="D26" s="79">
        <v>1.05809523809524</v>
      </c>
    </row>
    <row r="27" spans="1:4" x14ac:dyDescent="0.25">
      <c r="A27" s="56" t="s">
        <v>145</v>
      </c>
      <c r="B27" s="79"/>
      <c r="C27" s="79">
        <v>1.07268170426065</v>
      </c>
      <c r="D27" s="79">
        <v>1.07268170426065</v>
      </c>
    </row>
    <row r="28" spans="1:4" x14ac:dyDescent="0.25">
      <c r="A28" s="56" t="s">
        <v>141</v>
      </c>
      <c r="B28" s="79"/>
      <c r="C28" s="79">
        <v>1.0782508630609899</v>
      </c>
      <c r="D28" s="79">
        <v>1.0782508630609899</v>
      </c>
    </row>
    <row r="29" spans="1:4" x14ac:dyDescent="0.25">
      <c r="A29" s="56" t="s">
        <v>123</v>
      </c>
      <c r="B29" s="79"/>
      <c r="C29" s="79">
        <v>1.0941802252816</v>
      </c>
      <c r="D29" s="79">
        <v>1.0941802252816</v>
      </c>
    </row>
    <row r="30" spans="1:4" x14ac:dyDescent="0.25">
      <c r="A30" s="56" t="s">
        <v>130</v>
      </c>
      <c r="B30" s="79"/>
      <c r="C30" s="79">
        <v>1.1039215686274499</v>
      </c>
      <c r="D30" s="79">
        <v>1.1039215686274499</v>
      </c>
    </row>
    <row r="31" spans="1:4" x14ac:dyDescent="0.25">
      <c r="A31" s="56" t="s">
        <v>190</v>
      </c>
      <c r="B31" s="79"/>
      <c r="C31" s="79">
        <v>1.1169696969697001</v>
      </c>
      <c r="D31" s="79">
        <v>1.1169696969697001</v>
      </c>
    </row>
    <row r="32" spans="1:4" x14ac:dyDescent="0.25">
      <c r="A32" s="56" t="s">
        <v>150</v>
      </c>
      <c r="B32" s="79"/>
      <c r="C32" s="79">
        <v>1.1197183098591601</v>
      </c>
      <c r="D32" s="79">
        <v>1.1197183098591601</v>
      </c>
    </row>
    <row r="33" spans="1:4" x14ac:dyDescent="0.25">
      <c r="A33" s="56" t="s">
        <v>139</v>
      </c>
      <c r="B33" s="79"/>
      <c r="C33" s="79">
        <v>1.12683760683761</v>
      </c>
      <c r="D33" s="79">
        <v>1.12683760683761</v>
      </c>
    </row>
    <row r="34" spans="1:4" x14ac:dyDescent="0.25">
      <c r="A34" s="56" t="s">
        <v>124</v>
      </c>
      <c r="B34" s="79"/>
      <c r="C34" s="79">
        <v>1.1306497175141199</v>
      </c>
      <c r="D34" s="79">
        <v>1.1306497175141199</v>
      </c>
    </row>
    <row r="35" spans="1:4" x14ac:dyDescent="0.25">
      <c r="A35" s="56" t="s">
        <v>144</v>
      </c>
      <c r="B35" s="79"/>
      <c r="C35" s="79">
        <v>1.1804435483871001</v>
      </c>
      <c r="D35" s="79">
        <v>1.1804435483871001</v>
      </c>
    </row>
    <row r="36" spans="1:4" x14ac:dyDescent="0.25">
      <c r="A36" s="56" t="s">
        <v>127</v>
      </c>
      <c r="B36" s="79"/>
      <c r="C36" s="79">
        <v>1.2096949891067501</v>
      </c>
      <c r="D36" s="79">
        <v>1.2096949891067501</v>
      </c>
    </row>
    <row r="37" spans="1:4" x14ac:dyDescent="0.25">
      <c r="A37" s="56" t="s">
        <v>154</v>
      </c>
      <c r="B37" s="79"/>
      <c r="C37" s="79">
        <v>1.21675191815857</v>
      </c>
      <c r="D37" s="79">
        <v>1.21675191815857</v>
      </c>
    </row>
    <row r="38" spans="1:4" x14ac:dyDescent="0.25">
      <c r="A38" s="56" t="s">
        <v>152</v>
      </c>
      <c r="B38" s="79"/>
      <c r="C38" s="79">
        <v>1.37765957446809</v>
      </c>
      <c r="D38" s="79">
        <v>1.37765957446809</v>
      </c>
    </row>
    <row r="39" spans="1:4" x14ac:dyDescent="0.25">
      <c r="A39" s="56" t="s">
        <v>143</v>
      </c>
      <c r="B39" s="79"/>
      <c r="C39" s="79">
        <v>1.53442879499218</v>
      </c>
      <c r="D39" s="79">
        <v>1.53442879499218</v>
      </c>
    </row>
    <row r="40" spans="1:4" x14ac:dyDescent="0.25">
      <c r="A40" s="56" t="s">
        <v>125</v>
      </c>
      <c r="B40" s="228"/>
      <c r="C40" s="79"/>
      <c r="D40" s="79"/>
    </row>
  </sheetData>
  <autoFilter ref="A1:D34" xr:uid="{00000000-0009-0000-0000-00000B000000}">
    <sortState ref="A2:D40">
      <sortCondition ref="D1:D34"/>
    </sortState>
  </autoFilter>
  <sortState ref="A2:D41">
    <sortCondition ref="D2:D41"/>
  </sortState>
  <conditionalFormatting sqref="D2:D36">
    <cfRule type="cellIs" dxfId="98" priority="16" operator="lessThan">
      <formula>1</formula>
    </cfRule>
  </conditionalFormatting>
  <conditionalFormatting sqref="B2:B18">
    <cfRule type="cellIs" dxfId="97" priority="7" operator="lessThan">
      <formula>1</formula>
    </cfRule>
  </conditionalFormatting>
  <conditionalFormatting sqref="B23:B36">
    <cfRule type="cellIs" dxfId="96" priority="3" operator="lessThan">
      <formula>1</formula>
    </cfRule>
  </conditionalFormatting>
  <conditionalFormatting sqref="C23:C36">
    <cfRule type="cellIs" dxfId="95" priority="6" operator="lessThan">
      <formula>1</formula>
    </cfRule>
  </conditionalFormatting>
  <conditionalFormatting sqref="C19:C22">
    <cfRule type="cellIs" dxfId="94" priority="5" operator="lessThan">
      <formula>1</formula>
    </cfRule>
  </conditionalFormatting>
  <conditionalFormatting sqref="C2:C18">
    <cfRule type="cellIs" dxfId="93" priority="1" operator="lessThan">
      <formula>1</formula>
    </cfRule>
  </conditionalFormatting>
  <conditionalFormatting sqref="B19:B22">
    <cfRule type="cellIs" dxfId="92" priority="2" operator="lessThan">
      <formula>1</formula>
    </cfRule>
  </conditionalFormatting>
  <pageMargins left="0.78431372549019618" right="0.78431372549019618" top="0.98039215686274517" bottom="0.98039215686274517" header="0.50980392156862753" footer="0.50980392156862753"/>
  <pageSetup paperSize="0"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election activeCell="A2" sqref="A2"/>
    </sheetView>
  </sheetViews>
  <sheetFormatPr defaultRowHeight="12.5" x14ac:dyDescent="0.25"/>
  <cols>
    <col min="1" max="1" width="142" customWidth="1"/>
    <col min="2" max="2" width="4.7265625" customWidth="1"/>
  </cols>
  <sheetData>
    <row r="1" spans="1:1" s="1" customFormat="1" ht="17.25" customHeight="1" x14ac:dyDescent="0.25">
      <c r="A1" s="20" t="s">
        <v>285</v>
      </c>
    </row>
    <row r="2" spans="1:1" s="1" customFormat="1" ht="300" customHeight="1" x14ac:dyDescent="0.25"/>
    <row r="3" spans="1:1" s="1" customFormat="1" ht="224.25" customHeight="1" x14ac:dyDescent="0.25"/>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40"/>
  <sheetViews>
    <sheetView workbookViewId="0">
      <selection activeCell="D2" sqref="D2:D10"/>
    </sheetView>
  </sheetViews>
  <sheetFormatPr defaultRowHeight="12.5" x14ac:dyDescent="0.25"/>
  <cols>
    <col min="1" max="1" width="43.453125" customWidth="1"/>
  </cols>
  <sheetData>
    <row r="1" spans="1:4" x14ac:dyDescent="0.25">
      <c r="B1" s="33" t="s">
        <v>183</v>
      </c>
    </row>
    <row r="2" spans="1:4" x14ac:dyDescent="0.25">
      <c r="A2" s="56" t="s">
        <v>120</v>
      </c>
      <c r="B2" s="160">
        <v>0</v>
      </c>
      <c r="C2" s="160"/>
      <c r="D2" s="160">
        <v>0</v>
      </c>
    </row>
    <row r="3" spans="1:4" x14ac:dyDescent="0.25">
      <c r="A3" s="56" t="s">
        <v>152</v>
      </c>
      <c r="B3" s="160">
        <v>0</v>
      </c>
      <c r="C3" s="160"/>
      <c r="D3" s="160">
        <v>0</v>
      </c>
    </row>
    <row r="4" spans="1:4" x14ac:dyDescent="0.25">
      <c r="A4" s="56" t="s">
        <v>210</v>
      </c>
      <c r="B4" s="160">
        <v>1.77898259138464E-3</v>
      </c>
      <c r="C4" s="160"/>
      <c r="D4" s="160">
        <v>1.77898259138464E-3</v>
      </c>
    </row>
    <row r="5" spans="1:4" x14ac:dyDescent="0.25">
      <c r="A5" s="56" t="s">
        <v>121</v>
      </c>
      <c r="B5" s="160">
        <v>1.1012282930961501E-2</v>
      </c>
      <c r="C5" s="160"/>
      <c r="D5" s="160">
        <v>1.1012282930961501E-2</v>
      </c>
    </row>
    <row r="6" spans="1:4" x14ac:dyDescent="0.25">
      <c r="A6" s="56" t="s">
        <v>129</v>
      </c>
      <c r="B6" s="160">
        <v>3.8522398646805303E-2</v>
      </c>
      <c r="C6" s="160"/>
      <c r="D6" s="160">
        <v>3.8522398646805303E-2</v>
      </c>
    </row>
    <row r="7" spans="1:4" x14ac:dyDescent="0.25">
      <c r="A7" s="56" t="s">
        <v>122</v>
      </c>
      <c r="B7" s="160">
        <v>5.3862508858965298E-2</v>
      </c>
      <c r="C7" s="160"/>
      <c r="D7" s="160">
        <v>5.3862508858965298E-2</v>
      </c>
    </row>
    <row r="8" spans="1:4" x14ac:dyDescent="0.25">
      <c r="A8" s="56" t="s">
        <v>147</v>
      </c>
      <c r="B8" s="160">
        <v>5.7122708039492202E-2</v>
      </c>
      <c r="C8" s="160"/>
      <c r="D8" s="160">
        <v>5.7122708039492202E-2</v>
      </c>
    </row>
    <row r="9" spans="1:4" x14ac:dyDescent="0.25">
      <c r="A9" s="56" t="s">
        <v>146</v>
      </c>
      <c r="B9" s="160">
        <v>5.7173678532901798E-2</v>
      </c>
      <c r="C9" s="160"/>
      <c r="D9" s="160">
        <v>5.7173678532901798E-2</v>
      </c>
    </row>
    <row r="10" spans="1:4" x14ac:dyDescent="0.25">
      <c r="A10" s="56" t="s">
        <v>190</v>
      </c>
      <c r="B10" s="160">
        <v>9.1976516634050903E-2</v>
      </c>
      <c r="C10" s="160"/>
      <c r="D10" s="160">
        <v>9.1976516634050903E-2</v>
      </c>
    </row>
    <row r="11" spans="1:4" x14ac:dyDescent="0.25">
      <c r="A11" s="56" t="s">
        <v>148</v>
      </c>
      <c r="B11" s="159"/>
      <c r="C11" s="159">
        <v>0.10410094637224</v>
      </c>
      <c r="D11" s="159">
        <v>0.10410094637224</v>
      </c>
    </row>
    <row r="12" spans="1:4" x14ac:dyDescent="0.25">
      <c r="A12" s="56" t="s">
        <v>133</v>
      </c>
      <c r="B12" s="159"/>
      <c r="C12" s="159">
        <v>0.117088607594937</v>
      </c>
      <c r="D12" s="159">
        <v>0.117088607594937</v>
      </c>
    </row>
    <row r="13" spans="1:4" x14ac:dyDescent="0.25">
      <c r="A13" s="56" t="s">
        <v>141</v>
      </c>
      <c r="B13" s="159"/>
      <c r="C13" s="159">
        <v>0.11887779362815</v>
      </c>
      <c r="D13" s="159">
        <v>0.11887779362815</v>
      </c>
    </row>
    <row r="14" spans="1:4" x14ac:dyDescent="0.25">
      <c r="A14" s="56" t="s">
        <v>145</v>
      </c>
      <c r="B14" s="159"/>
      <c r="C14" s="159">
        <v>0.119569396386005</v>
      </c>
      <c r="D14" s="159">
        <v>0.119569396386005</v>
      </c>
    </row>
    <row r="15" spans="1:4" x14ac:dyDescent="0.25">
      <c r="A15" s="56" t="s">
        <v>119</v>
      </c>
      <c r="B15" s="159"/>
      <c r="C15" s="159">
        <v>0.12093023255814001</v>
      </c>
      <c r="D15" s="159">
        <v>0.12093023255814001</v>
      </c>
    </row>
    <row r="16" spans="1:4" x14ac:dyDescent="0.25">
      <c r="A16" s="56" t="s">
        <v>135</v>
      </c>
      <c r="B16" s="159"/>
      <c r="C16" s="159">
        <v>0.12234273318871999</v>
      </c>
      <c r="D16" s="159">
        <v>0.12234273318871999</v>
      </c>
    </row>
    <row r="17" spans="1:4" x14ac:dyDescent="0.25">
      <c r="A17" s="56" t="s">
        <v>149</v>
      </c>
      <c r="B17" s="159"/>
      <c r="C17" s="159">
        <v>0.12932016710976099</v>
      </c>
      <c r="D17" s="159">
        <v>0.12932016710976099</v>
      </c>
    </row>
    <row r="18" spans="1:4" x14ac:dyDescent="0.25">
      <c r="A18" s="56" t="s">
        <v>132</v>
      </c>
      <c r="B18" s="159"/>
      <c r="C18" s="159">
        <v>0.13126079447323</v>
      </c>
      <c r="D18" s="159">
        <v>0.13126079447323</v>
      </c>
    </row>
    <row r="19" spans="1:4" x14ac:dyDescent="0.25">
      <c r="A19" s="56" t="s">
        <v>211</v>
      </c>
      <c r="B19" s="159"/>
      <c r="C19" s="159">
        <v>0.13303315595579199</v>
      </c>
      <c r="D19" s="159">
        <v>0.13303315595579199</v>
      </c>
    </row>
    <row r="20" spans="1:4" x14ac:dyDescent="0.25">
      <c r="A20" s="56" t="s">
        <v>138</v>
      </c>
      <c r="B20" s="159"/>
      <c r="C20" s="159">
        <v>0.13420787083753799</v>
      </c>
      <c r="D20" s="159">
        <v>0.13420787083753799</v>
      </c>
    </row>
    <row r="21" spans="1:4" x14ac:dyDescent="0.25">
      <c r="A21" s="56" t="s">
        <v>144</v>
      </c>
      <c r="B21" s="159"/>
      <c r="C21" s="159">
        <v>0.13629976580796299</v>
      </c>
      <c r="D21" s="159">
        <v>0.13629976580796299</v>
      </c>
    </row>
    <row r="22" spans="1:4" x14ac:dyDescent="0.25">
      <c r="A22" s="56" t="s">
        <v>130</v>
      </c>
      <c r="B22" s="159"/>
      <c r="C22" s="159">
        <v>0.14465937762825901</v>
      </c>
      <c r="D22" s="159">
        <v>0.14465937762825901</v>
      </c>
    </row>
    <row r="23" spans="1:4" x14ac:dyDescent="0.25">
      <c r="A23" s="56" t="s">
        <v>139</v>
      </c>
      <c r="B23" s="159"/>
      <c r="C23" s="159">
        <v>0.14761431411530801</v>
      </c>
      <c r="D23" s="159">
        <v>0.14761431411530801</v>
      </c>
    </row>
    <row r="24" spans="1:4" x14ac:dyDescent="0.25">
      <c r="A24" s="56" t="s">
        <v>126</v>
      </c>
      <c r="B24" s="159"/>
      <c r="C24" s="159">
        <v>0.148148148148148</v>
      </c>
      <c r="D24" s="159">
        <v>0.148148148148148</v>
      </c>
    </row>
    <row r="25" spans="1:4" x14ac:dyDescent="0.25">
      <c r="A25" s="56" t="s">
        <v>127</v>
      </c>
      <c r="B25" s="159"/>
      <c r="C25" s="159">
        <v>0.15405405405405401</v>
      </c>
      <c r="D25" s="159">
        <v>0.15405405405405401</v>
      </c>
    </row>
    <row r="26" spans="1:4" x14ac:dyDescent="0.25">
      <c r="A26" s="56" t="s">
        <v>137</v>
      </c>
      <c r="B26" s="159"/>
      <c r="C26" s="159">
        <v>0.155223880597015</v>
      </c>
      <c r="D26" s="159">
        <v>0.155223880597015</v>
      </c>
    </row>
    <row r="27" spans="1:4" x14ac:dyDescent="0.25">
      <c r="A27" s="56" t="s">
        <v>140</v>
      </c>
      <c r="B27" s="159"/>
      <c r="C27" s="159">
        <v>0.15748031496063</v>
      </c>
      <c r="D27" s="159">
        <v>0.15748031496063</v>
      </c>
    </row>
    <row r="28" spans="1:4" x14ac:dyDescent="0.25">
      <c r="A28" s="56" t="s">
        <v>143</v>
      </c>
      <c r="B28" s="159"/>
      <c r="C28" s="159">
        <v>0.15967016491754099</v>
      </c>
      <c r="D28" s="159">
        <v>0.15967016491754099</v>
      </c>
    </row>
    <row r="29" spans="1:4" x14ac:dyDescent="0.25">
      <c r="A29" s="56" t="s">
        <v>154</v>
      </c>
      <c r="B29" s="159"/>
      <c r="C29" s="159">
        <v>0.167355371900826</v>
      </c>
      <c r="D29" s="159">
        <v>0.167355371900826</v>
      </c>
    </row>
    <row r="30" spans="1:4" x14ac:dyDescent="0.25">
      <c r="A30" s="56" t="s">
        <v>131</v>
      </c>
      <c r="B30" s="159"/>
      <c r="C30" s="159">
        <v>0.17854406130268199</v>
      </c>
      <c r="D30" s="159">
        <v>0.17854406130268199</v>
      </c>
    </row>
    <row r="31" spans="1:4" x14ac:dyDescent="0.25">
      <c r="A31" s="56" t="s">
        <v>134</v>
      </c>
      <c r="B31" s="159"/>
      <c r="C31" s="159">
        <v>0.19004250151791099</v>
      </c>
      <c r="D31" s="159">
        <v>0.19004250151791099</v>
      </c>
    </row>
    <row r="32" spans="1:4" x14ac:dyDescent="0.25">
      <c r="A32" s="56" t="s">
        <v>153</v>
      </c>
      <c r="B32" s="159"/>
      <c r="C32" s="159">
        <v>0.27717820479073402</v>
      </c>
      <c r="D32" s="159">
        <v>0.27717820479073402</v>
      </c>
    </row>
    <row r="33" spans="1:4" x14ac:dyDescent="0.25">
      <c r="A33" s="56" t="s">
        <v>151</v>
      </c>
      <c r="B33" s="159"/>
      <c r="C33" s="159">
        <v>0.28081905557877102</v>
      </c>
      <c r="D33" s="159">
        <v>0.28081905557877102</v>
      </c>
    </row>
    <row r="34" spans="1:4" x14ac:dyDescent="0.25">
      <c r="A34" s="56" t="s">
        <v>128</v>
      </c>
      <c r="B34" s="159"/>
      <c r="C34" s="159">
        <v>0.28836251287332698</v>
      </c>
      <c r="D34" s="159">
        <v>0.28836251287332698</v>
      </c>
    </row>
    <row r="35" spans="1:4" x14ac:dyDescent="0.25">
      <c r="A35" s="56" t="s">
        <v>124</v>
      </c>
      <c r="B35" s="159"/>
      <c r="C35" s="159">
        <v>0.31345826235093699</v>
      </c>
      <c r="D35" s="159">
        <v>0.31345826235093699</v>
      </c>
    </row>
    <row r="36" spans="1:4" x14ac:dyDescent="0.25">
      <c r="A36" s="56" t="s">
        <v>142</v>
      </c>
      <c r="B36" s="159"/>
      <c r="C36" s="159">
        <v>0.431038204187352</v>
      </c>
      <c r="D36" s="159">
        <v>0.431038204187352</v>
      </c>
    </row>
    <row r="37" spans="1:4" x14ac:dyDescent="0.25">
      <c r="A37" s="56" t="s">
        <v>150</v>
      </c>
      <c r="B37" s="159"/>
      <c r="C37" s="159">
        <v>0.43988050784167299</v>
      </c>
      <c r="D37" s="159">
        <v>0.43988050784167299</v>
      </c>
    </row>
    <row r="38" spans="1:4" x14ac:dyDescent="0.25">
      <c r="A38" s="56" t="s">
        <v>136</v>
      </c>
      <c r="B38" s="159"/>
      <c r="C38" s="159">
        <v>0.46277802995914702</v>
      </c>
      <c r="D38" s="159">
        <v>0.46277802995914702</v>
      </c>
    </row>
    <row r="39" spans="1:4" x14ac:dyDescent="0.25">
      <c r="A39" s="56" t="s">
        <v>123</v>
      </c>
      <c r="B39" s="159"/>
      <c r="C39" s="159">
        <v>0.58562938951917898</v>
      </c>
      <c r="D39" s="159">
        <v>0.58562938951917898</v>
      </c>
    </row>
    <row r="40" spans="1:4" x14ac:dyDescent="0.25">
      <c r="A40" s="56" t="s">
        <v>125</v>
      </c>
      <c r="B40" s="159"/>
      <c r="C40" s="159"/>
      <c r="D40" s="159"/>
    </row>
  </sheetData>
  <autoFilter ref="A1:D1" xr:uid="{00000000-0009-0000-0000-00000F000000}">
    <sortState ref="A2:D40">
      <sortCondition ref="D1"/>
    </sortState>
  </autoFilter>
  <sortState ref="A2:D40">
    <sortCondition ref="D2:D40"/>
  </sortState>
  <conditionalFormatting sqref="D2:D7 D10:D36">
    <cfRule type="cellIs" dxfId="91" priority="9" operator="lessThan">
      <formula>0.1</formula>
    </cfRule>
  </conditionalFormatting>
  <conditionalFormatting sqref="B31:B36">
    <cfRule type="cellIs" dxfId="90" priority="2" operator="lessThan">
      <formula>0.1</formula>
    </cfRule>
  </conditionalFormatting>
  <conditionalFormatting sqref="B2:B7 B10:B30">
    <cfRule type="cellIs" dxfId="89" priority="4" operator="lessThan">
      <formula>0.1</formula>
    </cfRule>
  </conditionalFormatting>
  <conditionalFormatting sqref="C31:C36">
    <cfRule type="cellIs" dxfId="88" priority="3" operator="lessThan">
      <formula>0.1</formula>
    </cfRule>
  </conditionalFormatting>
  <conditionalFormatting sqref="C2:C7 C10:C30">
    <cfRule type="cellIs" dxfId="87" priority="1" operator="lessThan">
      <formula>0.1</formula>
    </cfRule>
  </conditionalFormatting>
  <pageMargins left="0.78431372549019618" right="0.78431372549019618" top="0.98039215686274517" bottom="0.98039215686274517" header="0.50980392156862753" footer="0.50980392156862753"/>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40"/>
  <sheetViews>
    <sheetView workbookViewId="0">
      <selection activeCell="B2" sqref="B2"/>
    </sheetView>
  </sheetViews>
  <sheetFormatPr defaultColWidth="38.453125" defaultRowHeight="12.5" x14ac:dyDescent="0.25"/>
  <cols>
    <col min="1" max="1" width="38.453125" style="25"/>
    <col min="2" max="2" width="27.453125" style="25" bestFit="1" customWidth="1"/>
    <col min="3" max="3" width="7" style="25" bestFit="1" customWidth="1"/>
    <col min="4" max="4" width="9.1796875" style="25" customWidth="1"/>
    <col min="5" max="16384" width="38.453125" style="25"/>
  </cols>
  <sheetData>
    <row r="1" spans="1:4" x14ac:dyDescent="0.25">
      <c r="A1" s="123"/>
      <c r="B1" s="31" t="s">
        <v>218</v>
      </c>
      <c r="C1" s="55"/>
      <c r="D1" s="123"/>
    </row>
    <row r="2" spans="1:4" x14ac:dyDescent="0.25">
      <c r="A2" s="56" t="s">
        <v>131</v>
      </c>
      <c r="B2" s="230">
        <v>0.97399999999999998</v>
      </c>
      <c r="C2" s="230"/>
      <c r="D2" s="230">
        <v>0.97399999999999998</v>
      </c>
    </row>
    <row r="3" spans="1:4" x14ac:dyDescent="0.25">
      <c r="A3" s="56" t="s">
        <v>142</v>
      </c>
      <c r="B3" s="230">
        <v>0.97699999999999998</v>
      </c>
      <c r="C3" s="230"/>
      <c r="D3" s="230">
        <v>0.97699999999999998</v>
      </c>
    </row>
    <row r="4" spans="1:4" x14ac:dyDescent="0.25">
      <c r="A4" s="56" t="s">
        <v>127</v>
      </c>
      <c r="B4" s="230">
        <v>0.98</v>
      </c>
      <c r="C4" s="230"/>
      <c r="D4" s="230">
        <v>0.98</v>
      </c>
    </row>
    <row r="5" spans="1:4" x14ac:dyDescent="0.25">
      <c r="A5" s="56" t="s">
        <v>146</v>
      </c>
      <c r="B5" s="230">
        <v>0.98</v>
      </c>
      <c r="C5" s="230"/>
      <c r="D5" s="230">
        <v>0.98</v>
      </c>
    </row>
    <row r="6" spans="1:4" x14ac:dyDescent="0.25">
      <c r="A6" s="56" t="s">
        <v>119</v>
      </c>
      <c r="B6" s="230">
        <v>0.98099999999999998</v>
      </c>
      <c r="C6" s="230"/>
      <c r="D6" s="230">
        <v>0.98099999999999998</v>
      </c>
    </row>
    <row r="7" spans="1:4" x14ac:dyDescent="0.25">
      <c r="A7" s="56" t="s">
        <v>140</v>
      </c>
      <c r="B7" s="230">
        <v>0.98099999999999998</v>
      </c>
      <c r="C7" s="230"/>
      <c r="D7" s="230">
        <v>0.98099999999999998</v>
      </c>
    </row>
    <row r="8" spans="1:4" x14ac:dyDescent="0.25">
      <c r="A8" s="56" t="s">
        <v>147</v>
      </c>
      <c r="B8" s="230">
        <v>0.98299999999999998</v>
      </c>
      <c r="C8" s="230"/>
      <c r="D8" s="230">
        <v>0.98299999999999998</v>
      </c>
    </row>
    <row r="9" spans="1:4" x14ac:dyDescent="0.25">
      <c r="A9" s="56" t="s">
        <v>148</v>
      </c>
      <c r="B9" s="230">
        <v>0.98299999999999998</v>
      </c>
      <c r="C9" s="230"/>
      <c r="D9" s="230">
        <v>0.98299999999999998</v>
      </c>
    </row>
    <row r="10" spans="1:4" x14ac:dyDescent="0.25">
      <c r="A10" s="56" t="s">
        <v>124</v>
      </c>
      <c r="B10" s="230">
        <v>0.98399999999999999</v>
      </c>
      <c r="C10" s="230"/>
      <c r="D10" s="230">
        <v>0.98399999999999999</v>
      </c>
    </row>
    <row r="11" spans="1:4" x14ac:dyDescent="0.25">
      <c r="A11" s="56" t="s">
        <v>133</v>
      </c>
      <c r="B11" s="230">
        <v>0.98399999999999999</v>
      </c>
      <c r="C11" s="230"/>
      <c r="D11" s="230">
        <v>0.98399999999999999</v>
      </c>
    </row>
    <row r="12" spans="1:4" x14ac:dyDescent="0.25">
      <c r="A12" s="56" t="s">
        <v>129</v>
      </c>
      <c r="B12" s="230">
        <v>0.98499999999999999</v>
      </c>
      <c r="C12" s="230"/>
      <c r="D12" s="230">
        <v>0.98499999999999999</v>
      </c>
    </row>
    <row r="13" spans="1:4" x14ac:dyDescent="0.25">
      <c r="A13" s="56" t="s">
        <v>126</v>
      </c>
      <c r="B13" s="230">
        <v>0.98599999999999999</v>
      </c>
      <c r="C13" s="230"/>
      <c r="D13" s="230">
        <v>0.98599999999999999</v>
      </c>
    </row>
    <row r="14" spans="1:4" x14ac:dyDescent="0.25">
      <c r="A14" s="56" t="s">
        <v>128</v>
      </c>
      <c r="B14" s="230">
        <v>0.98599999999999999</v>
      </c>
      <c r="C14" s="230"/>
      <c r="D14" s="230">
        <v>0.98599999999999999</v>
      </c>
    </row>
    <row r="15" spans="1:4" x14ac:dyDescent="0.25">
      <c r="A15" s="56" t="s">
        <v>138</v>
      </c>
      <c r="B15" s="230">
        <v>0.98599999999999999</v>
      </c>
      <c r="C15" s="230"/>
      <c r="D15" s="230">
        <v>0.98599999999999999</v>
      </c>
    </row>
    <row r="16" spans="1:4" x14ac:dyDescent="0.25">
      <c r="A16" s="56" t="s">
        <v>130</v>
      </c>
      <c r="B16" s="230">
        <v>0.98699999999999999</v>
      </c>
      <c r="C16" s="230"/>
      <c r="D16" s="230">
        <v>0.98699999999999999</v>
      </c>
    </row>
    <row r="17" spans="1:4" x14ac:dyDescent="0.25">
      <c r="A17" s="56" t="s">
        <v>151</v>
      </c>
      <c r="B17" s="230">
        <v>0.98699999999999999</v>
      </c>
      <c r="C17" s="230"/>
      <c r="D17" s="230">
        <v>0.98699999999999999</v>
      </c>
    </row>
    <row r="18" spans="1:4" x14ac:dyDescent="0.25">
      <c r="A18" s="56" t="s">
        <v>135</v>
      </c>
      <c r="B18" s="230">
        <v>0.98799999999999999</v>
      </c>
      <c r="C18" s="230"/>
      <c r="D18" s="230">
        <v>0.98799999999999999</v>
      </c>
    </row>
    <row r="19" spans="1:4" x14ac:dyDescent="0.25">
      <c r="A19" s="56" t="s">
        <v>143</v>
      </c>
      <c r="B19" s="230">
        <v>0.98799999999999999</v>
      </c>
      <c r="C19" s="230"/>
      <c r="D19" s="230">
        <v>0.98799999999999999</v>
      </c>
    </row>
    <row r="20" spans="1:4" x14ac:dyDescent="0.25">
      <c r="A20" s="56" t="s">
        <v>123</v>
      </c>
      <c r="B20" s="230">
        <v>0.98899999999999999</v>
      </c>
      <c r="C20" s="230"/>
      <c r="D20" s="230">
        <v>0.98899999999999999</v>
      </c>
    </row>
    <row r="21" spans="1:4" x14ac:dyDescent="0.25">
      <c r="A21" s="56" t="s">
        <v>137</v>
      </c>
      <c r="B21" s="230">
        <v>0.98899999999999999</v>
      </c>
      <c r="C21" s="230"/>
      <c r="D21" s="230">
        <v>0.98899999999999999</v>
      </c>
    </row>
    <row r="22" spans="1:4" x14ac:dyDescent="0.25">
      <c r="A22" s="56" t="s">
        <v>149</v>
      </c>
      <c r="B22" s="230">
        <v>0.98899999999999999</v>
      </c>
      <c r="C22" s="230"/>
      <c r="D22" s="230">
        <v>0.98899999999999999</v>
      </c>
    </row>
    <row r="23" spans="1:4" x14ac:dyDescent="0.25">
      <c r="A23" s="56" t="s">
        <v>152</v>
      </c>
      <c r="B23" s="230">
        <v>0.98899999999999999</v>
      </c>
      <c r="C23" s="230"/>
      <c r="D23" s="230">
        <v>0.98899999999999999</v>
      </c>
    </row>
    <row r="24" spans="1:4" x14ac:dyDescent="0.25">
      <c r="A24" s="56" t="s">
        <v>145</v>
      </c>
      <c r="B24" s="230">
        <v>0.99</v>
      </c>
      <c r="C24" s="230"/>
      <c r="D24" s="230">
        <v>0.99</v>
      </c>
    </row>
    <row r="25" spans="1:4" x14ac:dyDescent="0.25">
      <c r="A25" s="56" t="s">
        <v>190</v>
      </c>
      <c r="B25" s="230">
        <v>0.99</v>
      </c>
      <c r="C25" s="230"/>
      <c r="D25" s="230">
        <v>0.99</v>
      </c>
    </row>
    <row r="26" spans="1:4" x14ac:dyDescent="0.25">
      <c r="A26" s="56" t="s">
        <v>122</v>
      </c>
      <c r="B26" s="230">
        <v>0.99099999999999999</v>
      </c>
      <c r="C26" s="230"/>
      <c r="D26" s="230">
        <v>0.99099999999999999</v>
      </c>
    </row>
    <row r="27" spans="1:4" x14ac:dyDescent="0.25">
      <c r="A27" s="56" t="s">
        <v>144</v>
      </c>
      <c r="B27" s="230">
        <v>0.99099999999999999</v>
      </c>
      <c r="C27" s="230"/>
      <c r="D27" s="230">
        <v>0.99099999999999999</v>
      </c>
    </row>
    <row r="28" spans="1:4" x14ac:dyDescent="0.25">
      <c r="A28" s="56" t="s">
        <v>121</v>
      </c>
      <c r="B28" s="230">
        <v>0.99299999999999999</v>
      </c>
      <c r="C28" s="230"/>
      <c r="D28" s="230">
        <v>0.99299999999999999</v>
      </c>
    </row>
    <row r="29" spans="1:4" x14ac:dyDescent="0.25">
      <c r="A29" s="56" t="s">
        <v>141</v>
      </c>
      <c r="B29" s="230">
        <v>0.99299999999999999</v>
      </c>
      <c r="C29" s="230"/>
      <c r="D29" s="230">
        <v>0.99299999999999999</v>
      </c>
    </row>
    <row r="30" spans="1:4" x14ac:dyDescent="0.25">
      <c r="A30" s="56" t="s">
        <v>211</v>
      </c>
      <c r="B30" s="230">
        <v>0.99299999999999999</v>
      </c>
      <c r="C30" s="230"/>
      <c r="D30" s="230">
        <v>0.99299999999999999</v>
      </c>
    </row>
    <row r="31" spans="1:4" x14ac:dyDescent="0.25">
      <c r="A31" s="56" t="s">
        <v>150</v>
      </c>
      <c r="B31" s="230">
        <v>0.99299999999999999</v>
      </c>
      <c r="C31" s="230"/>
      <c r="D31" s="230">
        <v>0.99299999999999999</v>
      </c>
    </row>
    <row r="32" spans="1:4" x14ac:dyDescent="0.25">
      <c r="A32" s="56" t="s">
        <v>154</v>
      </c>
      <c r="B32" s="230">
        <v>0.99299999999999999</v>
      </c>
      <c r="C32" s="230"/>
      <c r="D32" s="230">
        <v>0.99299999999999999</v>
      </c>
    </row>
    <row r="33" spans="1:4" x14ac:dyDescent="0.25">
      <c r="A33" s="56" t="s">
        <v>210</v>
      </c>
      <c r="B33" s="230">
        <v>0.99399999999999999</v>
      </c>
      <c r="C33" s="230"/>
      <c r="D33" s="230">
        <v>0.99399999999999999</v>
      </c>
    </row>
    <row r="34" spans="1:4" x14ac:dyDescent="0.25">
      <c r="A34" s="56" t="s">
        <v>136</v>
      </c>
      <c r="B34" s="230">
        <v>0.995</v>
      </c>
      <c r="C34" s="230"/>
      <c r="D34" s="230">
        <v>0.995</v>
      </c>
    </row>
    <row r="35" spans="1:4" x14ac:dyDescent="0.25">
      <c r="A35" s="56" t="s">
        <v>120</v>
      </c>
      <c r="B35" s="230">
        <v>0.996</v>
      </c>
      <c r="C35" s="230"/>
      <c r="D35" s="230">
        <v>0.996</v>
      </c>
    </row>
    <row r="36" spans="1:4" x14ac:dyDescent="0.25">
      <c r="A36" s="56" t="s">
        <v>139</v>
      </c>
      <c r="B36" s="230">
        <v>0.996</v>
      </c>
      <c r="C36" s="230"/>
      <c r="D36" s="230">
        <v>0.996</v>
      </c>
    </row>
    <row r="37" spans="1:4" x14ac:dyDescent="0.25">
      <c r="A37" s="56" t="s">
        <v>132</v>
      </c>
      <c r="B37" s="230">
        <v>0.998</v>
      </c>
      <c r="C37" s="230"/>
      <c r="D37" s="230">
        <v>0.998</v>
      </c>
    </row>
    <row r="38" spans="1:4" x14ac:dyDescent="0.25">
      <c r="A38" s="56" t="s">
        <v>134</v>
      </c>
      <c r="B38" s="230">
        <v>0.998</v>
      </c>
      <c r="C38" s="230"/>
      <c r="D38" s="230">
        <v>0.998</v>
      </c>
    </row>
    <row r="39" spans="1:4" x14ac:dyDescent="0.25">
      <c r="A39" s="56" t="s">
        <v>153</v>
      </c>
      <c r="B39" s="230">
        <v>0.998</v>
      </c>
      <c r="C39" s="230"/>
      <c r="D39" s="230">
        <v>0.998</v>
      </c>
    </row>
    <row r="40" spans="1:4" x14ac:dyDescent="0.25">
      <c r="A40" s="56" t="s">
        <v>125</v>
      </c>
      <c r="B40" s="230"/>
      <c r="C40" s="230"/>
      <c r="D40" s="230"/>
    </row>
  </sheetData>
  <autoFilter ref="A1:D1" xr:uid="{00000000-0009-0000-0000-000013000000}">
    <sortState ref="A2:D40">
      <sortCondition ref="D1"/>
    </sortState>
  </autoFilter>
  <sortState ref="A2:D40">
    <sortCondition ref="D2:D40"/>
  </sortState>
  <conditionalFormatting sqref="D2:D35">
    <cfRule type="cellIs" dxfId="86" priority="13" operator="lessThan">
      <formula>0.964</formula>
    </cfRule>
  </conditionalFormatting>
  <conditionalFormatting sqref="C2:C35">
    <cfRule type="cellIs" dxfId="85" priority="3" operator="lessThan">
      <formula>0.964</formula>
    </cfRule>
  </conditionalFormatting>
  <conditionalFormatting sqref="B2:B35">
    <cfRule type="cellIs" dxfId="84" priority="1" operator="lessThan">
      <formula>0.964</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3"/>
  <sheetViews>
    <sheetView workbookViewId="0">
      <selection activeCell="A2" sqref="A2"/>
    </sheetView>
  </sheetViews>
  <sheetFormatPr defaultRowHeight="12.5" x14ac:dyDescent="0.25"/>
  <cols>
    <col min="1" max="1" width="142" customWidth="1"/>
    <col min="2" max="2" width="4.7265625" customWidth="1"/>
  </cols>
  <sheetData>
    <row r="1" spans="1:1" s="1" customFormat="1" ht="17.25" customHeight="1" x14ac:dyDescent="0.25">
      <c r="A1" s="20" t="s">
        <v>285</v>
      </c>
    </row>
    <row r="2" spans="1:1" s="1" customFormat="1" ht="300" customHeight="1" x14ac:dyDescent="0.25"/>
    <row r="3" spans="1:1" s="1" customFormat="1" ht="224.25" customHeight="1" x14ac:dyDescent="0.25"/>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3"/>
  <sheetViews>
    <sheetView workbookViewId="0">
      <selection activeCell="A2" sqref="A2"/>
    </sheetView>
  </sheetViews>
  <sheetFormatPr defaultColWidth="9.1796875" defaultRowHeight="12.5" x14ac:dyDescent="0.25"/>
  <cols>
    <col min="1" max="1" width="142" style="25" customWidth="1"/>
    <col min="2" max="2" width="4.7265625" style="25" customWidth="1"/>
    <col min="3" max="16384" width="9.1796875" style="25"/>
  </cols>
  <sheetData>
    <row r="1" spans="1:1" s="19" customFormat="1" ht="17.25" customHeight="1" x14ac:dyDescent="0.25">
      <c r="A1" s="20" t="s">
        <v>285</v>
      </c>
    </row>
    <row r="2" spans="1:1" s="19" customFormat="1" ht="300" customHeight="1" x14ac:dyDescent="0.25"/>
    <row r="3" spans="1:1" s="19" customFormat="1" ht="224.25" customHeight="1" x14ac:dyDescent="0.25"/>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42"/>
  <sheetViews>
    <sheetView zoomScaleNormal="100" workbookViewId="0">
      <selection activeCell="B40" sqref="B40"/>
    </sheetView>
  </sheetViews>
  <sheetFormatPr defaultColWidth="28.1796875" defaultRowHeight="12.5" x14ac:dyDescent="0.25"/>
  <cols>
    <col min="1" max="1" width="40" style="25" bestFit="1" customWidth="1"/>
    <col min="2" max="2" width="21.54296875" style="25" customWidth="1"/>
    <col min="3" max="3" width="8" style="25" customWidth="1"/>
    <col min="4" max="4" width="10.81640625" style="25" customWidth="1"/>
    <col min="5" max="16384" width="28.1796875" style="25"/>
  </cols>
  <sheetData>
    <row r="1" spans="1:4" x14ac:dyDescent="0.25">
      <c r="A1" s="25" t="s">
        <v>193</v>
      </c>
      <c r="B1" s="25" t="s">
        <v>155</v>
      </c>
    </row>
    <row r="2" spans="1:4" x14ac:dyDescent="0.25">
      <c r="A2" s="56" t="s">
        <v>190</v>
      </c>
      <c r="B2" s="234"/>
      <c r="C2" s="185">
        <v>0.18145161290322601</v>
      </c>
      <c r="D2" s="185">
        <v>0.18145161290322601</v>
      </c>
    </row>
    <row r="3" spans="1:4" ht="13" x14ac:dyDescent="0.3">
      <c r="A3" s="56" t="s">
        <v>137</v>
      </c>
      <c r="B3" s="161">
        <v>0.24984147114774899</v>
      </c>
      <c r="C3" s="231"/>
      <c r="D3" s="161">
        <v>0.24984147114774899</v>
      </c>
    </row>
    <row r="4" spans="1:4" ht="13" x14ac:dyDescent="0.3">
      <c r="A4" s="56" t="s">
        <v>136</v>
      </c>
      <c r="B4" s="162">
        <v>0.26651609260304898</v>
      </c>
      <c r="C4" s="143"/>
      <c r="D4" s="162">
        <v>0.26651609260304898</v>
      </c>
    </row>
    <row r="5" spans="1:4" ht="13" x14ac:dyDescent="0.3">
      <c r="A5" s="56" t="s">
        <v>124</v>
      </c>
      <c r="B5" s="162">
        <v>0.32124352331606199</v>
      </c>
      <c r="C5" s="143"/>
      <c r="D5" s="162">
        <v>0.32124352331606199</v>
      </c>
    </row>
    <row r="6" spans="1:4" ht="13" x14ac:dyDescent="0.3">
      <c r="A6" s="56" t="s">
        <v>153</v>
      </c>
      <c r="B6" s="161">
        <v>0.32181223727230301</v>
      </c>
      <c r="C6" s="144"/>
      <c r="D6" s="161">
        <v>0.32181223727230301</v>
      </c>
    </row>
    <row r="7" spans="1:4" x14ac:dyDescent="0.25">
      <c r="A7" s="56" t="s">
        <v>132</v>
      </c>
      <c r="B7" s="162">
        <v>0.33277310924369702</v>
      </c>
      <c r="C7" s="125"/>
      <c r="D7" s="162">
        <v>0.33277310924369702</v>
      </c>
    </row>
    <row r="8" spans="1:4" x14ac:dyDescent="0.25">
      <c r="A8" s="56" t="s">
        <v>150</v>
      </c>
      <c r="B8" s="162">
        <v>0.33531808210592301</v>
      </c>
      <c r="C8" s="142"/>
      <c r="D8" s="162">
        <v>0.33531808210592301</v>
      </c>
    </row>
    <row r="9" spans="1:4" ht="13" x14ac:dyDescent="0.3">
      <c r="A9" s="56" t="s">
        <v>151</v>
      </c>
      <c r="B9" s="161">
        <v>0.359390363815143</v>
      </c>
      <c r="C9" s="143"/>
      <c r="D9" s="161">
        <v>0.359390363815143</v>
      </c>
    </row>
    <row r="10" spans="1:4" ht="13" x14ac:dyDescent="0.3">
      <c r="A10" s="56" t="s">
        <v>152</v>
      </c>
      <c r="B10" s="162">
        <v>0.36408800567778599</v>
      </c>
      <c r="C10" s="143"/>
      <c r="D10" s="162">
        <v>0.36408800567778599</v>
      </c>
    </row>
    <row r="11" spans="1:4" x14ac:dyDescent="0.25">
      <c r="A11" s="56" t="s">
        <v>120</v>
      </c>
      <c r="B11" s="162">
        <v>0.365671641791045</v>
      </c>
      <c r="C11" s="233"/>
      <c r="D11" s="162">
        <v>0.365671641791045</v>
      </c>
    </row>
    <row r="12" spans="1:4" ht="13" x14ac:dyDescent="0.3">
      <c r="A12" s="56" t="s">
        <v>144</v>
      </c>
      <c r="B12" s="162">
        <v>0.373529411764706</v>
      </c>
      <c r="C12" s="143"/>
      <c r="D12" s="162">
        <v>0.373529411764706</v>
      </c>
    </row>
    <row r="13" spans="1:4" ht="13" x14ac:dyDescent="0.3">
      <c r="A13" s="56" t="s">
        <v>128</v>
      </c>
      <c r="B13" s="162">
        <v>0.39882697947214102</v>
      </c>
      <c r="C13" s="143"/>
      <c r="D13" s="162">
        <v>0.39882697947214102</v>
      </c>
    </row>
    <row r="14" spans="1:4" x14ac:dyDescent="0.25">
      <c r="A14" s="56" t="s">
        <v>119</v>
      </c>
      <c r="B14" s="161">
        <v>0.40606571187868601</v>
      </c>
      <c r="C14" s="232"/>
      <c r="D14" s="161">
        <v>0.40606571187868601</v>
      </c>
    </row>
    <row r="15" spans="1:4" ht="13" x14ac:dyDescent="0.3">
      <c r="A15" s="56" t="s">
        <v>154</v>
      </c>
      <c r="B15" s="162">
        <v>0.40712468193384199</v>
      </c>
      <c r="C15" s="143"/>
      <c r="D15" s="162">
        <v>0.40712468193384199</v>
      </c>
    </row>
    <row r="16" spans="1:4" ht="13" x14ac:dyDescent="0.3">
      <c r="A16" s="56" t="s">
        <v>141</v>
      </c>
      <c r="B16" s="161">
        <v>0.42494839280448199</v>
      </c>
      <c r="C16" s="143"/>
      <c r="D16" s="161">
        <v>0.42494839280448199</v>
      </c>
    </row>
    <row r="17" spans="1:4" ht="13" x14ac:dyDescent="0.3">
      <c r="A17" s="56" t="s">
        <v>140</v>
      </c>
      <c r="B17" s="162">
        <v>0.425463851567498</v>
      </c>
      <c r="C17" s="143"/>
      <c r="D17" s="162">
        <v>0.425463851567498</v>
      </c>
    </row>
    <row r="18" spans="1:4" ht="13" x14ac:dyDescent="0.3">
      <c r="A18" s="56" t="s">
        <v>133</v>
      </c>
      <c r="B18" s="161">
        <v>0.425914047466325</v>
      </c>
      <c r="C18" s="143"/>
      <c r="D18" s="161">
        <v>0.425914047466325</v>
      </c>
    </row>
    <row r="19" spans="1:4" ht="13" x14ac:dyDescent="0.3">
      <c r="A19" s="56" t="s">
        <v>149</v>
      </c>
      <c r="B19" s="161">
        <v>0.43144537294955099</v>
      </c>
      <c r="C19" s="143"/>
      <c r="D19" s="161">
        <v>0.43144537294955099</v>
      </c>
    </row>
    <row r="20" spans="1:4" ht="13" x14ac:dyDescent="0.3">
      <c r="A20" s="56" t="s">
        <v>139</v>
      </c>
      <c r="B20" s="161">
        <v>0.43776106934001702</v>
      </c>
      <c r="C20" s="143"/>
      <c r="D20" s="161">
        <v>0.43776106934001702</v>
      </c>
    </row>
    <row r="21" spans="1:4" ht="13" x14ac:dyDescent="0.3">
      <c r="A21" s="56" t="s">
        <v>147</v>
      </c>
      <c r="B21" s="162">
        <v>0.438117647058824</v>
      </c>
      <c r="C21" s="143"/>
      <c r="D21" s="162">
        <v>0.438117647058824</v>
      </c>
    </row>
    <row r="22" spans="1:4" ht="13" x14ac:dyDescent="0.3">
      <c r="A22" s="56" t="s">
        <v>145</v>
      </c>
      <c r="B22" s="161">
        <v>0.446800731261426</v>
      </c>
      <c r="C22" s="143"/>
      <c r="D22" s="161">
        <v>0.446800731261426</v>
      </c>
    </row>
    <row r="23" spans="1:4" ht="13" x14ac:dyDescent="0.3">
      <c r="A23" s="56" t="s">
        <v>142</v>
      </c>
      <c r="B23" s="162">
        <v>0.44960238568588501</v>
      </c>
      <c r="C23" s="143"/>
      <c r="D23" s="162">
        <v>0.44960238568588501</v>
      </c>
    </row>
    <row r="24" spans="1:4" ht="13" x14ac:dyDescent="0.3">
      <c r="A24" s="56" t="s">
        <v>126</v>
      </c>
      <c r="B24" s="162">
        <v>0.46927639383155401</v>
      </c>
      <c r="C24" s="143"/>
      <c r="D24" s="162">
        <v>0.46927639383155401</v>
      </c>
    </row>
    <row r="25" spans="1:4" ht="13" x14ac:dyDescent="0.3">
      <c r="A25" s="56" t="s">
        <v>148</v>
      </c>
      <c r="B25" s="162">
        <v>0.47909407665505199</v>
      </c>
      <c r="C25" s="143"/>
      <c r="D25" s="162">
        <v>0.47909407665505199</v>
      </c>
    </row>
    <row r="26" spans="1:4" ht="13" x14ac:dyDescent="0.3">
      <c r="A26" s="56" t="s">
        <v>138</v>
      </c>
      <c r="B26" s="162">
        <v>0.48079819277108399</v>
      </c>
      <c r="C26" s="143"/>
      <c r="D26" s="162">
        <v>0.48079819277108399</v>
      </c>
    </row>
    <row r="27" spans="1:4" ht="13" x14ac:dyDescent="0.3">
      <c r="A27" s="56" t="s">
        <v>210</v>
      </c>
      <c r="B27" s="161">
        <v>0.48393358876117498</v>
      </c>
      <c r="C27" s="143"/>
      <c r="D27" s="161">
        <v>0.48393358876117498</v>
      </c>
    </row>
    <row r="28" spans="1:4" ht="13" x14ac:dyDescent="0.3">
      <c r="A28" s="56" t="s">
        <v>130</v>
      </c>
      <c r="B28" s="162">
        <v>0.490405117270789</v>
      </c>
      <c r="C28" s="143"/>
      <c r="D28" s="162">
        <v>0.490405117270789</v>
      </c>
    </row>
    <row r="29" spans="1:4" ht="13" x14ac:dyDescent="0.3">
      <c r="A29" s="56" t="s">
        <v>127</v>
      </c>
      <c r="B29" s="161">
        <v>0.50148920327624702</v>
      </c>
      <c r="C29" s="143"/>
      <c r="D29" s="161">
        <v>0.50148920327624702</v>
      </c>
    </row>
    <row r="30" spans="1:4" ht="13" x14ac:dyDescent="0.3">
      <c r="A30" s="56" t="s">
        <v>121</v>
      </c>
      <c r="B30" s="161">
        <v>0.50394055392929504</v>
      </c>
      <c r="C30" s="143"/>
      <c r="D30" s="161">
        <v>0.50394055392929504</v>
      </c>
    </row>
    <row r="31" spans="1:4" ht="13" x14ac:dyDescent="0.3">
      <c r="A31" s="56" t="s">
        <v>146</v>
      </c>
      <c r="B31" s="162">
        <v>0.50580514891468997</v>
      </c>
      <c r="C31" s="143"/>
      <c r="D31" s="162">
        <v>0.50580514891468997</v>
      </c>
    </row>
    <row r="32" spans="1:4" ht="13" x14ac:dyDescent="0.3">
      <c r="A32" s="56" t="s">
        <v>129</v>
      </c>
      <c r="B32" s="161">
        <v>0.50893347993403004</v>
      </c>
      <c r="C32" s="144"/>
      <c r="D32" s="161">
        <v>0.50893347993403004</v>
      </c>
    </row>
    <row r="33" spans="1:4" x14ac:dyDescent="0.25">
      <c r="A33" s="56" t="s">
        <v>131</v>
      </c>
      <c r="B33" s="161">
        <v>0.52315394242803503</v>
      </c>
      <c r="C33" s="142"/>
      <c r="D33" s="161">
        <v>0.52315394242803503</v>
      </c>
    </row>
    <row r="34" spans="1:4" ht="13" x14ac:dyDescent="0.3">
      <c r="A34" s="56" t="s">
        <v>211</v>
      </c>
      <c r="B34" s="161">
        <v>0.52661381653454098</v>
      </c>
      <c r="C34" s="143"/>
      <c r="D34" s="161">
        <v>0.52661381653454098</v>
      </c>
    </row>
    <row r="35" spans="1:4" ht="13" x14ac:dyDescent="0.3">
      <c r="A35" s="56" t="s">
        <v>123</v>
      </c>
      <c r="B35" s="161">
        <v>0.54459618951273003</v>
      </c>
      <c r="C35" s="143"/>
      <c r="D35" s="161">
        <v>0.54459618951273003</v>
      </c>
    </row>
    <row r="36" spans="1:4" ht="13" x14ac:dyDescent="0.3">
      <c r="A36" s="56" t="s">
        <v>122</v>
      </c>
      <c r="B36" s="162">
        <v>0.59851301115241595</v>
      </c>
      <c r="C36" s="143"/>
      <c r="D36" s="162">
        <v>0.59851301115241595</v>
      </c>
    </row>
    <row r="37" spans="1:4" ht="13" x14ac:dyDescent="0.3">
      <c r="A37" s="56" t="s">
        <v>135</v>
      </c>
      <c r="B37" s="161">
        <v>0.60177819372952701</v>
      </c>
      <c r="C37" s="143"/>
      <c r="D37" s="161">
        <v>0.60177819372952701</v>
      </c>
    </row>
    <row r="38" spans="1:4" ht="13" x14ac:dyDescent="0.3">
      <c r="A38" s="56" t="s">
        <v>134</v>
      </c>
      <c r="B38" s="162">
        <v>0.60309278350515505</v>
      </c>
      <c r="C38" s="143"/>
      <c r="D38" s="162">
        <v>0.60309278350515505</v>
      </c>
    </row>
    <row r="39" spans="1:4" ht="13" x14ac:dyDescent="0.3">
      <c r="A39" s="56" t="s">
        <v>143</v>
      </c>
      <c r="B39" s="235">
        <v>0.65169660678642705</v>
      </c>
      <c r="C39" s="231"/>
      <c r="D39" s="161">
        <v>0.65169660678642705</v>
      </c>
    </row>
    <row r="40" spans="1:4" ht="13" x14ac:dyDescent="0.3">
      <c r="A40" s="56" t="s">
        <v>125</v>
      </c>
      <c r="B40" s="141"/>
      <c r="C40" s="143"/>
      <c r="D40" s="162"/>
    </row>
    <row r="41" spans="1:4" x14ac:dyDescent="0.25">
      <c r="D41" s="163"/>
    </row>
    <row r="42" spans="1:4" x14ac:dyDescent="0.25">
      <c r="D42" s="163"/>
    </row>
  </sheetData>
  <autoFilter ref="A1:D34" xr:uid="{00000000-0009-0000-0000-000015000000}">
    <sortState ref="A2:D40">
      <sortCondition ref="D1:D34"/>
    </sortState>
  </autoFilter>
  <sortState ref="A2:D42">
    <sortCondition ref="D2:D42"/>
  </sortState>
  <conditionalFormatting sqref="B39:B40">
    <cfRule type="cellIs" dxfId="83" priority="8" operator="lessThan">
      <formula>0.2</formula>
    </cfRule>
  </conditionalFormatting>
  <conditionalFormatting sqref="D3:D40">
    <cfRule type="cellIs" dxfId="82" priority="4" operator="lessThan">
      <formula>0.2</formula>
    </cfRule>
  </conditionalFormatting>
  <conditionalFormatting sqref="C3">
    <cfRule type="cellIs" dxfId="81" priority="3" operator="lessThan">
      <formula>0.2</formula>
    </cfRule>
  </conditionalFormatting>
  <conditionalFormatting sqref="C39">
    <cfRule type="cellIs" dxfId="80" priority="2" operator="lessThan">
      <formula>0.2</formula>
    </cfRule>
  </conditionalFormatting>
  <conditionalFormatting sqref="B3:B38">
    <cfRule type="cellIs" dxfId="79" priority="1" operator="lessThan">
      <formula>0.2</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3"/>
  <sheetViews>
    <sheetView workbookViewId="0">
      <selection activeCell="A9" sqref="A9"/>
    </sheetView>
  </sheetViews>
  <sheetFormatPr defaultColWidth="9.1796875" defaultRowHeight="12.5" x14ac:dyDescent="0.25"/>
  <cols>
    <col min="1" max="1" width="142" style="25" customWidth="1"/>
    <col min="2" max="2" width="4.7265625" style="25" customWidth="1"/>
    <col min="3" max="16384" width="9.1796875" style="25"/>
  </cols>
  <sheetData>
    <row r="1" spans="1:1" s="19" customFormat="1" ht="17.25" customHeight="1" x14ac:dyDescent="0.25">
      <c r="A1" s="20" t="s">
        <v>285</v>
      </c>
    </row>
    <row r="2" spans="1:1" s="19" customFormat="1" ht="300" customHeight="1" x14ac:dyDescent="0.25"/>
    <row r="3" spans="1:1" s="19" customFormat="1" ht="224.25" customHeight="1" x14ac:dyDescent="0.25"/>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40"/>
  <sheetViews>
    <sheetView workbookViewId="0">
      <selection activeCell="B1" sqref="B1"/>
    </sheetView>
  </sheetViews>
  <sheetFormatPr defaultColWidth="26.54296875" defaultRowHeight="12.5" x14ac:dyDescent="0.25"/>
  <cols>
    <col min="1" max="1" width="39.54296875" style="25" bestFit="1" customWidth="1"/>
    <col min="2" max="2" width="11.81640625" style="25" bestFit="1" customWidth="1"/>
    <col min="3" max="3" width="9.54296875" style="25" customWidth="1"/>
    <col min="4" max="4" width="14.81640625" style="25" customWidth="1"/>
    <col min="5" max="16384" width="26.54296875" style="25"/>
  </cols>
  <sheetData>
    <row r="1" spans="1:4" x14ac:dyDescent="0.25">
      <c r="B1" s="25" t="s">
        <v>159</v>
      </c>
    </row>
    <row r="2" spans="1:4" x14ac:dyDescent="0.25">
      <c r="A2" s="56" t="s">
        <v>150</v>
      </c>
      <c r="B2" s="166">
        <v>0.194095477386935</v>
      </c>
      <c r="C2" s="78"/>
      <c r="D2" s="166">
        <v>0.194095477386935</v>
      </c>
    </row>
    <row r="3" spans="1:4" x14ac:dyDescent="0.25">
      <c r="A3" s="56" t="s">
        <v>128</v>
      </c>
      <c r="B3" s="166">
        <v>0.212249208025343</v>
      </c>
      <c r="C3" s="186"/>
      <c r="D3" s="166">
        <v>0.212249208025343</v>
      </c>
    </row>
    <row r="4" spans="1:4" x14ac:dyDescent="0.25">
      <c r="A4" s="56" t="s">
        <v>120</v>
      </c>
      <c r="B4" s="166">
        <v>0.221959459459459</v>
      </c>
      <c r="C4" s="145"/>
      <c r="D4" s="166">
        <v>0.221959459459459</v>
      </c>
    </row>
    <row r="5" spans="1:4" x14ac:dyDescent="0.25">
      <c r="A5" s="56" t="s">
        <v>122</v>
      </c>
      <c r="B5" s="166">
        <v>0.24150943396226399</v>
      </c>
      <c r="C5" s="145"/>
      <c r="D5" s="166">
        <v>0.24150943396226399</v>
      </c>
    </row>
    <row r="6" spans="1:4" x14ac:dyDescent="0.25">
      <c r="A6" s="56" t="s">
        <v>138</v>
      </c>
      <c r="B6" s="166">
        <v>0.25394321766561501</v>
      </c>
      <c r="C6" s="236"/>
      <c r="D6" s="166">
        <v>0.25394321766561501</v>
      </c>
    </row>
    <row r="7" spans="1:4" x14ac:dyDescent="0.25">
      <c r="A7" s="56" t="s">
        <v>135</v>
      </c>
      <c r="B7" s="166">
        <v>0.25568942436412301</v>
      </c>
      <c r="C7" s="236"/>
      <c r="D7" s="166">
        <v>0.25568942436412301</v>
      </c>
    </row>
    <row r="8" spans="1:4" x14ac:dyDescent="0.25">
      <c r="A8" s="56" t="s">
        <v>153</v>
      </c>
      <c r="B8" s="166">
        <v>0.26135831381732999</v>
      </c>
      <c r="C8" s="236"/>
      <c r="D8" s="166">
        <v>0.26135831381732999</v>
      </c>
    </row>
    <row r="9" spans="1:4" x14ac:dyDescent="0.25">
      <c r="A9" s="56" t="s">
        <v>144</v>
      </c>
      <c r="B9" s="166">
        <v>0.26234489744239098</v>
      </c>
      <c r="C9" s="236"/>
      <c r="D9" s="166">
        <v>0.26234489744239098</v>
      </c>
    </row>
    <row r="10" spans="1:4" x14ac:dyDescent="0.25">
      <c r="A10" s="56" t="s">
        <v>126</v>
      </c>
      <c r="B10" s="166">
        <v>0.26732456140350902</v>
      </c>
      <c r="C10" s="145"/>
      <c r="D10" s="166">
        <v>0.26732456140350902</v>
      </c>
    </row>
    <row r="11" spans="1:4" x14ac:dyDescent="0.25">
      <c r="A11" s="56" t="s">
        <v>127</v>
      </c>
      <c r="B11" s="166">
        <v>0.27468060394889698</v>
      </c>
      <c r="C11" s="146"/>
      <c r="D11" s="166">
        <v>0.27468060394889698</v>
      </c>
    </row>
    <row r="12" spans="1:4" x14ac:dyDescent="0.25">
      <c r="A12" s="56" t="s">
        <v>121</v>
      </c>
      <c r="B12" s="166">
        <v>0.279754921131534</v>
      </c>
      <c r="C12" s="146"/>
      <c r="D12" s="166">
        <v>0.279754921131534</v>
      </c>
    </row>
    <row r="13" spans="1:4" x14ac:dyDescent="0.25">
      <c r="A13" s="56" t="s">
        <v>134</v>
      </c>
      <c r="B13" s="166">
        <v>0.28490672696438701</v>
      </c>
      <c r="C13" s="236"/>
      <c r="D13" s="166">
        <v>0.28490672696438701</v>
      </c>
    </row>
    <row r="14" spans="1:4" x14ac:dyDescent="0.25">
      <c r="A14" s="56" t="s">
        <v>190</v>
      </c>
      <c r="B14" s="166">
        <v>0.28759124087591198</v>
      </c>
      <c r="C14" s="236"/>
      <c r="D14" s="166">
        <v>0.28759124087591198</v>
      </c>
    </row>
    <row r="15" spans="1:4" x14ac:dyDescent="0.25">
      <c r="A15" s="56" t="s">
        <v>154</v>
      </c>
      <c r="B15" s="166">
        <v>0.29562223315297598</v>
      </c>
      <c r="C15" s="78"/>
      <c r="D15" s="166">
        <v>0.29562223315297598</v>
      </c>
    </row>
    <row r="16" spans="1:4" x14ac:dyDescent="0.25">
      <c r="A16" s="56" t="s">
        <v>149</v>
      </c>
      <c r="B16" s="166">
        <v>0.30017177211565998</v>
      </c>
      <c r="C16" s="78"/>
      <c r="D16" s="166">
        <v>0.30017177211565998</v>
      </c>
    </row>
    <row r="17" spans="1:4" x14ac:dyDescent="0.25">
      <c r="A17" s="56" t="s">
        <v>136</v>
      </c>
      <c r="B17" s="166">
        <v>0.30778258637130501</v>
      </c>
      <c r="C17" s="78"/>
      <c r="D17" s="166">
        <v>0.30778258637130501</v>
      </c>
    </row>
    <row r="18" spans="1:4" x14ac:dyDescent="0.25">
      <c r="A18" s="56" t="s">
        <v>124</v>
      </c>
      <c r="B18" s="166">
        <v>0.311083123425693</v>
      </c>
      <c r="C18" s="80"/>
      <c r="D18" s="166">
        <v>0.311083123425693</v>
      </c>
    </row>
    <row r="19" spans="1:4" x14ac:dyDescent="0.25">
      <c r="A19" s="56" t="s">
        <v>210</v>
      </c>
      <c r="B19" s="166">
        <v>0.34240848373610699</v>
      </c>
      <c r="C19" s="80"/>
      <c r="D19" s="166">
        <v>0.34240848373610699</v>
      </c>
    </row>
    <row r="20" spans="1:4" x14ac:dyDescent="0.25">
      <c r="A20" s="56" t="s">
        <v>146</v>
      </c>
      <c r="B20" s="166">
        <v>0.34692144373673001</v>
      </c>
      <c r="C20" s="78"/>
      <c r="D20" s="166">
        <v>0.34692144373673001</v>
      </c>
    </row>
    <row r="21" spans="1:4" x14ac:dyDescent="0.25">
      <c r="A21" s="56" t="s">
        <v>141</v>
      </c>
      <c r="B21" s="166">
        <v>0.35423116615067102</v>
      </c>
      <c r="C21" s="78"/>
      <c r="D21" s="166">
        <v>0.35423116615067102</v>
      </c>
    </row>
    <row r="22" spans="1:4" x14ac:dyDescent="0.25">
      <c r="A22" s="56" t="s">
        <v>151</v>
      </c>
      <c r="B22" s="166">
        <v>0.35796645702306101</v>
      </c>
      <c r="C22" s="78"/>
      <c r="D22" s="166">
        <v>0.35796645702306101</v>
      </c>
    </row>
    <row r="23" spans="1:4" x14ac:dyDescent="0.25">
      <c r="A23" s="56" t="s">
        <v>131</v>
      </c>
      <c r="B23" s="166">
        <v>0.36826599326599302</v>
      </c>
      <c r="C23" s="78"/>
      <c r="D23" s="166">
        <v>0.36826599326599302</v>
      </c>
    </row>
    <row r="24" spans="1:4" x14ac:dyDescent="0.25">
      <c r="A24" s="56" t="s">
        <v>142</v>
      </c>
      <c r="B24" s="166">
        <v>0.380154077232424</v>
      </c>
      <c r="C24" s="78"/>
      <c r="D24" s="166">
        <v>0.380154077232424</v>
      </c>
    </row>
    <row r="25" spans="1:4" x14ac:dyDescent="0.25">
      <c r="A25" s="56" t="s">
        <v>147</v>
      </c>
      <c r="B25" s="166">
        <v>0.38696418085731099</v>
      </c>
      <c r="C25" s="78"/>
      <c r="D25" s="166">
        <v>0.38696418085731099</v>
      </c>
    </row>
    <row r="26" spans="1:4" x14ac:dyDescent="0.25">
      <c r="A26" s="56" t="s">
        <v>137</v>
      </c>
      <c r="B26" s="166">
        <v>0.39151470040937802</v>
      </c>
      <c r="C26" s="78"/>
      <c r="D26" s="166">
        <v>0.39151470040937802</v>
      </c>
    </row>
    <row r="27" spans="1:4" x14ac:dyDescent="0.25">
      <c r="A27" s="56" t="s">
        <v>211</v>
      </c>
      <c r="B27" s="166">
        <v>0.40016478989288701</v>
      </c>
      <c r="C27" s="78"/>
      <c r="D27" s="166">
        <v>0.40016478989288701</v>
      </c>
    </row>
    <row r="28" spans="1:4" x14ac:dyDescent="0.25">
      <c r="A28" s="56" t="s">
        <v>140</v>
      </c>
      <c r="B28" s="166">
        <v>0.41932270916334702</v>
      </c>
      <c r="C28" s="78"/>
      <c r="D28" s="166">
        <v>0.41932270916334702</v>
      </c>
    </row>
    <row r="29" spans="1:4" x14ac:dyDescent="0.25">
      <c r="A29" s="56" t="s">
        <v>152</v>
      </c>
      <c r="B29" s="166">
        <v>0.443965517241379</v>
      </c>
      <c r="C29" s="78"/>
      <c r="D29" s="166">
        <v>0.443965517241379</v>
      </c>
    </row>
    <row r="30" spans="1:4" x14ac:dyDescent="0.25">
      <c r="A30" s="56" t="s">
        <v>145</v>
      </c>
      <c r="B30" s="166">
        <v>0.45205479452054798</v>
      </c>
      <c r="C30" s="78"/>
      <c r="D30" s="166">
        <v>0.45205479452054798</v>
      </c>
    </row>
    <row r="31" spans="1:4" x14ac:dyDescent="0.25">
      <c r="A31" s="56" t="s">
        <v>123</v>
      </c>
      <c r="B31" s="166">
        <v>0.459818656067569</v>
      </c>
      <c r="C31" s="186"/>
      <c r="D31" s="166">
        <v>0.459818656067569</v>
      </c>
    </row>
    <row r="32" spans="1:4" x14ac:dyDescent="0.25">
      <c r="A32" s="56" t="s">
        <v>119</v>
      </c>
      <c r="B32" s="166">
        <v>0.48822374877330699</v>
      </c>
      <c r="C32" s="186"/>
      <c r="D32" s="166">
        <v>0.48822374877330699</v>
      </c>
    </row>
    <row r="33" spans="1:4" x14ac:dyDescent="0.25">
      <c r="A33" s="56" t="s">
        <v>129</v>
      </c>
      <c r="B33" s="166">
        <v>0.49460405425113002</v>
      </c>
      <c r="C33" s="80"/>
      <c r="D33" s="166">
        <v>0.49460405425113002</v>
      </c>
    </row>
    <row r="34" spans="1:4" x14ac:dyDescent="0.25">
      <c r="A34" s="56" t="s">
        <v>143</v>
      </c>
      <c r="B34" s="166">
        <v>0.49870934434692799</v>
      </c>
      <c r="C34" s="78"/>
      <c r="D34" s="166">
        <v>0.49870934434692799</v>
      </c>
    </row>
    <row r="35" spans="1:4" x14ac:dyDescent="0.25">
      <c r="A35" s="56" t="s">
        <v>148</v>
      </c>
      <c r="B35" s="166">
        <v>0.50023618327822394</v>
      </c>
      <c r="C35" s="78"/>
      <c r="D35" s="166">
        <v>0.50023618327822394</v>
      </c>
    </row>
    <row r="36" spans="1:4" x14ac:dyDescent="0.25">
      <c r="A36" s="56" t="s">
        <v>132</v>
      </c>
      <c r="B36" s="166">
        <v>0.50613915416098199</v>
      </c>
      <c r="C36" s="78"/>
      <c r="D36" s="166">
        <v>0.50613915416098199</v>
      </c>
    </row>
    <row r="37" spans="1:4" x14ac:dyDescent="0.25">
      <c r="A37" s="56" t="s">
        <v>139</v>
      </c>
      <c r="B37" s="166">
        <v>0.55783183952198001</v>
      </c>
      <c r="C37" s="78"/>
      <c r="D37" s="166">
        <v>0.55783183952198001</v>
      </c>
    </row>
    <row r="38" spans="1:4" x14ac:dyDescent="0.25">
      <c r="A38" s="56" t="s">
        <v>130</v>
      </c>
      <c r="B38" s="166"/>
      <c r="C38" s="78">
        <v>0.76336477987421403</v>
      </c>
      <c r="D38" s="78">
        <v>0.76336477987421403</v>
      </c>
    </row>
    <row r="39" spans="1:4" x14ac:dyDescent="0.25">
      <c r="A39" s="56" t="s">
        <v>133</v>
      </c>
      <c r="B39" s="186"/>
      <c r="C39" s="78">
        <v>0.83639596917605197</v>
      </c>
      <c r="D39" s="78">
        <v>0.83639596917605197</v>
      </c>
    </row>
    <row r="40" spans="1:4" x14ac:dyDescent="0.25">
      <c r="A40" s="56" t="s">
        <v>125</v>
      </c>
      <c r="B40" s="78"/>
      <c r="C40" s="80"/>
      <c r="D40" s="78"/>
    </row>
  </sheetData>
  <autoFilter ref="A1:D34" xr:uid="{00000000-0009-0000-0000-000017000000}">
    <sortState ref="A2:D40">
      <sortCondition ref="D1:D34"/>
    </sortState>
  </autoFilter>
  <sortState ref="A2:D40">
    <sortCondition ref="D2:D40"/>
  </sortState>
  <conditionalFormatting sqref="D2:D36 B2:B3">
    <cfRule type="cellIs" dxfId="78" priority="10" operator="lessThan">
      <formula>0.656</formula>
    </cfRule>
  </conditionalFormatting>
  <conditionalFormatting sqref="C15:C36">
    <cfRule type="cellIs" dxfId="77" priority="3" operator="lessThan">
      <formula>0.656</formula>
    </cfRule>
  </conditionalFormatting>
  <conditionalFormatting sqref="B4:B36">
    <cfRule type="cellIs" dxfId="76" priority="2" operator="lessThan">
      <formula>0.656</formula>
    </cfRule>
  </conditionalFormatting>
  <conditionalFormatting sqref="C2:C3">
    <cfRule type="cellIs" dxfId="75" priority="1" operator="lessThan">
      <formula>0.656</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219"/>
  <sheetViews>
    <sheetView showGridLines="0" tabSelected="1" zoomScale="90" zoomScaleNormal="90" workbookViewId="0">
      <pane xSplit="1" ySplit="1" topLeftCell="M2" activePane="bottomRight" state="frozen"/>
      <selection pane="topRight" activeCell="B1" sqref="B1"/>
      <selection pane="bottomLeft" activeCell="A2" sqref="A2"/>
      <selection pane="bottomRight" activeCell="O19" sqref="O19"/>
    </sheetView>
  </sheetViews>
  <sheetFormatPr defaultColWidth="0" defaultRowHeight="10" zeroHeight="1" x14ac:dyDescent="0.2"/>
  <cols>
    <col min="1" max="1" width="53.54296875" style="72" bestFit="1" customWidth="1"/>
    <col min="2" max="6" width="14.453125" style="72" customWidth="1"/>
    <col min="7" max="7" width="15.54296875" style="72" customWidth="1"/>
    <col min="8" max="11" width="14.453125" style="73" customWidth="1"/>
    <col min="12" max="16" width="14.453125" style="72" customWidth="1"/>
    <col min="17" max="17" width="14.453125" style="73" customWidth="1"/>
    <col min="18" max="18" width="14.453125" style="254" customWidth="1"/>
    <col min="19" max="19" width="14.453125" style="73" customWidth="1"/>
    <col min="20" max="22" width="14.453125" style="72" customWidth="1"/>
    <col min="23" max="24" width="14.453125" style="70" customWidth="1"/>
    <col min="25" max="26" width="14.453125" style="72" customWidth="1"/>
    <col min="27" max="37" width="9.1796875" style="72" hidden="1" customWidth="1"/>
    <col min="38" max="72" width="0" style="72" hidden="1" customWidth="1"/>
    <col min="73" max="16384" width="9.1796875" style="72" hidden="1"/>
  </cols>
  <sheetData>
    <row r="1" spans="1:27" ht="20" x14ac:dyDescent="0.4">
      <c r="A1" s="276" t="s">
        <v>285</v>
      </c>
      <c r="B1" s="277"/>
      <c r="C1" s="278"/>
      <c r="D1" s="278"/>
      <c r="E1" s="279"/>
      <c r="F1" s="279"/>
      <c r="G1" s="279"/>
      <c r="H1" s="279"/>
      <c r="I1" s="279"/>
      <c r="J1" s="279"/>
      <c r="K1" s="279"/>
      <c r="L1" s="279"/>
      <c r="M1" s="279"/>
      <c r="N1" s="279"/>
      <c r="O1" s="279"/>
      <c r="P1" s="279"/>
      <c r="Q1" s="279"/>
      <c r="R1" s="279"/>
      <c r="S1" s="279"/>
      <c r="T1" s="279"/>
      <c r="U1" s="279"/>
      <c r="V1" s="279"/>
      <c r="W1" s="279"/>
      <c r="X1" s="279"/>
      <c r="Y1" s="279"/>
      <c r="Z1" s="279"/>
    </row>
    <row r="2" spans="1:27" s="15" customFormat="1" ht="88.5" customHeight="1" x14ac:dyDescent="0.25">
      <c r="A2" s="2" t="s">
        <v>0</v>
      </c>
      <c r="B2" s="65" t="s">
        <v>1</v>
      </c>
      <c r="C2" s="65" t="s">
        <v>160</v>
      </c>
      <c r="D2" s="65" t="s">
        <v>103</v>
      </c>
      <c r="E2" s="65" t="s">
        <v>163</v>
      </c>
      <c r="F2" s="65" t="s">
        <v>169</v>
      </c>
      <c r="G2" s="65" t="s">
        <v>212</v>
      </c>
      <c r="H2" s="65" t="s">
        <v>162</v>
      </c>
      <c r="I2" s="65" t="s">
        <v>167</v>
      </c>
      <c r="J2" s="65" t="s">
        <v>214</v>
      </c>
      <c r="K2" s="65" t="s">
        <v>284</v>
      </c>
      <c r="L2" s="65" t="s">
        <v>215</v>
      </c>
      <c r="M2" s="65" t="s">
        <v>114</v>
      </c>
      <c r="N2" s="65" t="s">
        <v>115</v>
      </c>
      <c r="O2" s="65" t="s">
        <v>116</v>
      </c>
      <c r="P2" s="65" t="s">
        <v>157</v>
      </c>
      <c r="Q2" s="65" t="s">
        <v>158</v>
      </c>
      <c r="R2" s="65" t="s">
        <v>104</v>
      </c>
      <c r="S2" s="65" t="s">
        <v>166</v>
      </c>
      <c r="T2" s="65" t="s">
        <v>168</v>
      </c>
      <c r="U2" s="65" t="s">
        <v>216</v>
      </c>
      <c r="V2" s="65" t="s">
        <v>217</v>
      </c>
      <c r="W2" s="65" t="s">
        <v>279</v>
      </c>
      <c r="X2" s="65" t="s">
        <v>179</v>
      </c>
      <c r="Y2" s="65" t="s">
        <v>4</v>
      </c>
      <c r="Z2" s="65" t="s">
        <v>5</v>
      </c>
      <c r="AA2" s="66"/>
    </row>
    <row r="3" spans="1:27" s="15" customFormat="1" ht="13.5" customHeight="1" x14ac:dyDescent="0.2">
      <c r="A3" s="9" t="s">
        <v>6</v>
      </c>
      <c r="B3" s="208">
        <f>INDEX('B.Service Target Adult'!$D$2:$D$40,MATCH(RIGHT(A3,LEN(A3)-6),'B.Service Target Adult'!$A$2:$A$40,0))</f>
        <v>1.0561594202898601</v>
      </c>
      <c r="C3" s="208">
        <f>INDEX('C.CounselingTarget'!$D$2:$D$40,MATCH(RIGHT(A3,LEN(A3)-6),'C.CounselingTarget'!$A$2:$A$40,0))</f>
        <v>0.39873417721519</v>
      </c>
      <c r="D3" s="213">
        <f>INDEX(D.ACTTarget!$D$2:$D$40,MATCH(RIGHT(A3,LEN(A3)-6),D.ACTTarget!$A$2:$A$40,0))</f>
        <v>0.85626283367556499</v>
      </c>
      <c r="E3" s="213">
        <f>INDEX('E.Service Target Child'!$D$2:$D$40,MATCH(RIGHT(A3,LEN(A3)-6),'E.Service Target Child'!$A$2:$A$40,0))</f>
        <v>0.90828677839851002</v>
      </c>
      <c r="F3" s="213">
        <f>INDEX('F.Fam Par Sup Targ Loc234YC'!$D$2:$D$40,MATCH(RIGHT(A3,LEN(A3)-6),'F.Fam Par Sup Targ Loc234YC'!$A$2:$A$40,0))</f>
        <v>0.12093023255814001</v>
      </c>
      <c r="G3" s="214">
        <f>INDEX('G.Community Tenure'!$D$2:$D$40,MATCH(RIGHT(A3,LEN(A3)-6),'G.Community Tenure'!$A$2:$A$40,0))</f>
        <v>0.98099999999999998</v>
      </c>
      <c r="H3" s="213">
        <f>INDEX('H.Adult Improvement'!$D$2:$D$40,MATCH(RIGHT(A3,LEN(A3)-6),'H.Adult Improvement'!$A$2:$A$40,0))</f>
        <v>0.40606571187868601</v>
      </c>
      <c r="I3" s="214">
        <f>INDEX('I.AMH Monthly Service Provision'!$D$2:$D$40,MATCH(RIGHT(A3,LEN(A3)-6),'I.AMH Monthly Service Provision'!$A$2:$A$40,0))</f>
        <v>0.48822374877330699</v>
      </c>
      <c r="J3" s="214">
        <f>INDEX('J.Employment Improvement'!$D$2:$D$40,MATCH(RIGHT(A3,LEN(A3)-6),'J.Employment Improvement'!$A$2:$A$40,0))</f>
        <v>0.79900000000000004</v>
      </c>
      <c r="K3" s="213">
        <f>INDEX('K.Residential Stability'!$E$2:$E$40,MATCH(RIGHT(A3,LEN(A3)-6),'K.Residential Stability'!$A$2:$A$40,0))</f>
        <v>0.875</v>
      </c>
      <c r="L3" s="214">
        <f>INDEX(L.EducationalorVolunteeringStre!$D$3:$D$41,MATCH(RIGHT(A3,LEN(A3)-6),L.EducationalorVolunteeringStre!$A$3:$A$41,0))</f>
        <v>0.34699999999999998</v>
      </c>
      <c r="M3" s="214">
        <f>INDEX(M.Hospitalization!$D$2:$D$40,MATCH(RIGHT(A3,LEN(A3)-6),M.Hospitalization!$A$2:$A$40,0))</f>
        <v>1.8512282380069699E-2</v>
      </c>
      <c r="N3" s="214">
        <f>INDEX('N.Effective Crisis Response'!$D$2:$D$40,MATCH(RIGHT(A3,LEN(A3)-6),'N.Effective Crisis Response'!$A$2:$A$40,0))</f>
        <v>0.839090909090909</v>
      </c>
      <c r="O3" s="214">
        <f>INDEX('O.Frequent Admissions'!$D$2:$D$40,MATCH(RIGHT(A3,LEN(A3)-6),'O.Frequent Admissions'!$A$2:$A$40,0))</f>
        <v>4.4566335275968497E-3</v>
      </c>
      <c r="P3" s="214">
        <f>INDEX('P.Access to Crisis Res Serv'!$D$2:$D$40,MATCH(RIGHT(A3,LEN(A3)-6),'P.Access to Crisis Res Serv'!$A$2:$A$40,0))</f>
        <v>0.80590062111801197</v>
      </c>
      <c r="Q3" s="215">
        <f>INDEX('Q.Jail Diversion'!$D$2:$D$40,MATCH(RIGHT(A3,LEN(A3)-6),'Q.Jail Diversion'!$A$2:$A$40,0))</f>
        <v>0.12158282208589</v>
      </c>
      <c r="R3" s="219">
        <f>INDEX('R.Juve Justice Avoidance'!$D$2:$D$40,MATCH(RIGHT(A3,LEN(A3)-6),'R.Juve Justice Avoidance'!$A$2:$A$40,0))</f>
        <v>1</v>
      </c>
      <c r="S3" s="219">
        <f>INDEX('S.Improvement Measure Child'!$D$2:$D$40,MATCH(RIGHT(A3,LEN(A3)-6),'S.Improvement Measure Child'!$A$2:$A$40,0))</f>
        <v>0.46500000000000002</v>
      </c>
      <c r="T3" s="252">
        <f>INDEX('T.ChildMonthlyService Provision'!$D$2:$D$40,MATCH(RIGHT(A3,LEN(A3)-6),'T.ChildMonthlyService Provision'!$A$2:$A$40,0))</f>
        <v>0.48822374877330699</v>
      </c>
      <c r="U3" s="220">
        <f>INDEX(U.School!$D$2:$D$40,MATCH(RIGHT(A3,LEN(A3)-6),U.School!$A$2:$A$40,0))</f>
        <v>0.78200000000000003</v>
      </c>
      <c r="V3" s="220">
        <f>INDEX('V.Family and Living Situation'!$D$2:$D$40,MATCH(RIGHT(A3,LEN(A3)-6),'V.Family and Living Situation'!$A$2:$A$40,0))</f>
        <v>0.71699999999999997</v>
      </c>
      <c r="W3" s="262">
        <f>INDEX('W.Follow-Up Within 7D Fc2Fc'!$D$2:$D$40,MATCH(RIGHT(A3,LEN(A3)-6),'W.Follow-Up Within 7D Fc2Fc'!$A$2:$A$40,0))</f>
        <v>0.6853932584269663</v>
      </c>
      <c r="X3" s="262">
        <f>INDEX('X.Longterm Svs &amp; Supports'!$D$2:$D$40,MATCH(RIGHT(A3,LEN(A3)-6),'X.Longterm Svs &amp; Supports'!$A$2:$A$40,0))</f>
        <v>0</v>
      </c>
      <c r="Y3" s="216">
        <f>INDEX('Y.Community Linkage'!$D$2:$D$40,MATCH(RIGHT(A3,LEN(A3)-6),'Y.Community Linkage'!$A$2:$A$40,0))</f>
        <v>0.29122055674518199</v>
      </c>
      <c r="Z3" s="213">
        <f>INDEX('Z.Crisis Follow-Up Within 30'!$D$2:$D$41,MATCH(RIGHT(A3,LEN(A3)-6),'Z.Crisis Follow-Up Within 30'!$A$2:$A$40,0))</f>
        <v>0.99115044247787598</v>
      </c>
    </row>
    <row r="4" spans="1:27" s="15" customFormat="1" ht="13.5" customHeight="1" x14ac:dyDescent="0.2">
      <c r="A4" s="9" t="s">
        <v>7</v>
      </c>
      <c r="B4" s="208">
        <f>INDEX('B.Service Target Adult'!$D$2:$D$40,MATCH(RIGHT(A4,LEN(A4)-6),'B.Service Target Adult'!$A$2:$A$40,0))</f>
        <v>1.06841831425598</v>
      </c>
      <c r="C4" s="208">
        <f>INDEX('C.CounselingTarget'!$D$2:$D$40,MATCH(RIGHT(A4,LEN(A4)-6),'C.CounselingTarget'!$A$2:$A$40,0))</f>
        <v>0.35882831570382401</v>
      </c>
      <c r="D4" s="213">
        <f>INDEX(D.ACTTarget!$D$2:$D$40,MATCH(RIGHT(A4,LEN(A4)-6),D.ACTTarget!$A$2:$A$40,0))</f>
        <v>0.59121621621621601</v>
      </c>
      <c r="E4" s="213">
        <f>INDEX('E.Service Target Child'!$D$2:$D$40,MATCH(RIGHT(A4,LEN(A4)-6),'E.Service Target Child'!$A$2:$A$40,0))</f>
        <v>0.97207524985302796</v>
      </c>
      <c r="F4" s="216">
        <f>INDEX('F.Fam Par Sup Targ Loc234YC'!$D$2:$D$40,MATCH(RIGHT(A4,LEN(A4)-6),'F.Fam Par Sup Targ Loc234YC'!$A$2:$A$40,0))</f>
        <v>0</v>
      </c>
      <c r="G4" s="214">
        <f>INDEX('G.Community Tenure'!$D$2:$D$40,MATCH(RIGHT(A4,LEN(A4)-6),'G.Community Tenure'!$A$2:$A$40,0))</f>
        <v>0.996</v>
      </c>
      <c r="H4" s="213">
        <f>INDEX('H.Adult Improvement'!$D$2:$D$40,MATCH(RIGHT(A4,LEN(A4)-6),'H.Adult Improvement'!$A$2:$A$40,0))</f>
        <v>0.365671641791045</v>
      </c>
      <c r="I4" s="214">
        <f>INDEX('I.AMH Monthly Service Provision'!$D$2:$D$40,MATCH(RIGHT(A4,LEN(A4)-6),'I.AMH Monthly Service Provision'!$A$2:$A$40,0))</f>
        <v>0.221959459459459</v>
      </c>
      <c r="J4" s="214">
        <f>INDEX('J.Employment Improvement'!$D$2:$D$40,MATCH(RIGHT(A4,LEN(A4)-6),'J.Employment Improvement'!$A$2:$A$40,0))</f>
        <v>0.54</v>
      </c>
      <c r="K4" s="213">
        <f>INDEX('K.Residential Stability'!$E$2:$E$40,MATCH(RIGHT(A4,LEN(A4)-6),'K.Residential Stability'!$A$2:$A$40,0))</f>
        <v>0.91800000000000004</v>
      </c>
      <c r="L4" s="214">
        <f>INDEX(L.EducationalorVolunteeringStre!$D$3:$D$41,MATCH(RIGHT(A4,LEN(A4)-6),L.EducationalorVolunteeringStre!$A$3:$A$41,0))</f>
        <v>0.59699999999999998</v>
      </c>
      <c r="M4" s="214">
        <f>INDEX(M.Hospitalization!$D$2:$D$40,MATCH(RIGHT(A4,LEN(A4)-6),M.Hospitalization!$A$2:$A$40,0))</f>
        <v>7.5269416074082501E-3</v>
      </c>
      <c r="N4" s="214">
        <f>INDEX('N.Effective Crisis Response'!$D$2:$D$40,MATCH(RIGHT(A4,LEN(A4)-6),'N.Effective Crisis Response'!$A$2:$A$40,0))</f>
        <v>0.93344155844155796</v>
      </c>
      <c r="O4" s="214">
        <f>INDEX('O.Frequent Admissions'!$D$2:$D$40,MATCH(RIGHT(A4,LEN(A4)-6),'O.Frequent Admissions'!$A$2:$A$40,0))</f>
        <v>1.9276489108783701E-4</v>
      </c>
      <c r="P4" s="214">
        <f>INDEX('P.Access to Crisis Res Serv'!$D$2:$D$40,MATCH(RIGHT(A4,LEN(A4)-6),'P.Access to Crisis Res Serv'!$A$2:$A$40,0))</f>
        <v>0.119205298013245</v>
      </c>
      <c r="Q4" s="217">
        <f>INDEX('Q.Jail Diversion'!$D$2:$D$40,MATCH(RIGHT(A4,LEN(A4)-6),'Q.Jail Diversion'!$A$2:$A$40,0))</f>
        <v>5.9189459639759801E-2</v>
      </c>
      <c r="R4" s="219">
        <f>INDEX('R.Juve Justice Avoidance'!$D$2:$D$40,MATCH(RIGHT(A4,LEN(A4)-6),'R.Juve Justice Avoidance'!$A$2:$A$40,0))</f>
        <v>0.99008264462809903</v>
      </c>
      <c r="S4" s="213">
        <f>INDEX('S.Improvement Measure Child'!$D$2:$D$40,MATCH(RIGHT(A4,LEN(A4)-6),'S.Improvement Measure Child'!$A$2:$A$40,0))</f>
        <v>0.54700000000000004</v>
      </c>
      <c r="T4" s="213">
        <f>INDEX('T.ChildMonthlyService Provision'!$D$2:$D$40,MATCH(RIGHT(A4,LEN(A4)-6),'T.ChildMonthlyService Provision'!$A$2:$A$40,0))</f>
        <v>0.221959459459459</v>
      </c>
      <c r="U4" s="214">
        <f>INDEX(U.School!$D$2:$D$40,MATCH(RIGHT(A4,LEN(A4)-6),U.School!$A$2:$A$40,0))</f>
        <v>0.75600000000000001</v>
      </c>
      <c r="V4" s="214">
        <f>INDEX('V.Family and Living Situation'!$D$2:$D$40,MATCH(RIGHT(A4,LEN(A4)-6),'V.Family and Living Situation'!$A$2:$A$40,0))</f>
        <v>0.83299999999999996</v>
      </c>
      <c r="W4" s="219">
        <f>INDEX('W.Follow-Up Within 7D Fc2Fc'!$D$2:$D$40,MATCH(RIGHT(A4,LEN(A4)-6),'W.Follow-Up Within 7D Fc2Fc'!$A$2:$A$40,0))</f>
        <v>0.77777777777777779</v>
      </c>
      <c r="X4" s="216">
        <f>INDEX('X.Longterm Svs &amp; Supports'!$D$2:$D$40,MATCH(RIGHT(A4,LEN(A4)-6),'X.Longterm Svs &amp; Supports'!$A$2:$A$40,0))</f>
        <v>0.25</v>
      </c>
      <c r="Y4" s="216">
        <f>INDEX('Y.Community Linkage'!$D$2:$D$40,MATCH(RIGHT(A4,LEN(A4)-6),'Y.Community Linkage'!$A$2:$A$40,0))</f>
        <v>0.184782608695652</v>
      </c>
      <c r="Z4" s="213">
        <f>INDEX('Z.Crisis Follow-Up Within 30'!$D$2:$D$41,MATCH(RIGHT(A4,LEN(A4)-6),'Z.Crisis Follow-Up Within 30'!$A$2:$A$40,0))</f>
        <v>1</v>
      </c>
    </row>
    <row r="5" spans="1:27" s="15" customFormat="1" ht="13.5" customHeight="1" x14ac:dyDescent="0.2">
      <c r="A5" s="9" t="s">
        <v>8</v>
      </c>
      <c r="B5" s="208">
        <f>INDEX('B.Service Target Adult'!$D$2:$D$40,MATCH(RIGHT(A5,LEN(A5)-6),'B.Service Target Adult'!$A$2:$A$40,0))</f>
        <v>0.83583356920464202</v>
      </c>
      <c r="C5" s="208">
        <f>INDEX('C.CounselingTarget'!$D$2:$D$40,MATCH(RIGHT(A5,LEN(A5)-6),'C.CounselingTarget'!$A$2:$A$40,0))</f>
        <v>0.29149959903769002</v>
      </c>
      <c r="D5" s="213">
        <f>INDEX(D.ACTTarget!$D$2:$D$40,MATCH(RIGHT(A5,LEN(A5)-6),D.ACTTarget!$A$2:$A$40,0))</f>
        <v>0.85133020344288002</v>
      </c>
      <c r="E5" s="213">
        <f>INDEX('E.Service Target Child'!$D$2:$D$40,MATCH(RIGHT(A5,LEN(A5)-6),'E.Service Target Child'!$A$2:$A$40,0))</f>
        <v>0.78774205677759002</v>
      </c>
      <c r="F5" s="216">
        <f>INDEX('F.Fam Par Sup Targ Loc234YC'!$D$2:$D$40,MATCH(RIGHT(A5,LEN(A5)-6),'F.Fam Par Sup Targ Loc234YC'!$A$2:$A$40,0))</f>
        <v>1.1012282930961501E-2</v>
      </c>
      <c r="G5" s="214">
        <f>INDEX('G.Community Tenure'!$D$2:$D$40,MATCH(RIGHT(A5,LEN(A5)-6),'G.Community Tenure'!$A$2:$A$40,0))</f>
        <v>0.99299999999999999</v>
      </c>
      <c r="H5" s="213">
        <f>INDEX('H.Adult Improvement'!$D$2:$D$40,MATCH(RIGHT(A5,LEN(A5)-6),'H.Adult Improvement'!$A$2:$A$40,0))</f>
        <v>0.50394055392929504</v>
      </c>
      <c r="I5" s="214">
        <f>INDEX('I.AMH Monthly Service Provision'!$D$2:$D$40,MATCH(RIGHT(A5,LEN(A5)-6),'I.AMH Monthly Service Provision'!$A$2:$A$40,0))</f>
        <v>0.279754921131534</v>
      </c>
      <c r="J5" s="214">
        <f>INDEX('J.Employment Improvement'!$D$2:$D$40,MATCH(RIGHT(A5,LEN(A5)-6),'J.Employment Improvement'!$A$2:$A$40,0))</f>
        <v>0.54200000000000004</v>
      </c>
      <c r="K5" s="213">
        <f>INDEX('K.Residential Stability'!$E$2:$E$40,MATCH(RIGHT(A5,LEN(A5)-6),'K.Residential Stability'!$A$2:$A$40,0))</f>
        <v>0.79</v>
      </c>
      <c r="L5" s="214">
        <f>INDEX(L.EducationalorVolunteeringStre!$D$3:$D$41,MATCH(RIGHT(A5,LEN(A5)-6),L.EducationalorVolunteeringStre!$A$3:$A$41,0))</f>
        <v>0.36099999999999999</v>
      </c>
      <c r="M5" s="214">
        <f>INDEX(M.Hospitalization!$D$2:$D$40,MATCH(RIGHT(A5,LEN(A5)-6),M.Hospitalization!$A$2:$A$40,0))</f>
        <v>8.4565143241384904E-3</v>
      </c>
      <c r="N5" s="214">
        <f>INDEX('N.Effective Crisis Response'!$D$2:$D$40,MATCH(RIGHT(A5,LEN(A5)-6),'N.Effective Crisis Response'!$A$2:$A$40,0))</f>
        <v>0.97665229885057503</v>
      </c>
      <c r="O5" s="214">
        <f>INDEX('O.Frequent Admissions'!$D$2:$D$40,MATCH(RIGHT(A5,LEN(A5)-6),'O.Frequent Admissions'!$A$2:$A$40,0))</f>
        <v>6.9314479794829105E-5</v>
      </c>
      <c r="P5" s="214">
        <f>INDEX('P.Access to Crisis Res Serv'!$D$2:$D$40,MATCH(RIGHT(A5,LEN(A5)-6),'P.Access to Crisis Res Serv'!$A$2:$A$40,0))</f>
        <v>0.61403508771929804</v>
      </c>
      <c r="Q5" s="217">
        <f>INDEX('Q.Jail Diversion'!$D$2:$D$40,MATCH(RIGHT(A5,LEN(A5)-6),'Q.Jail Diversion'!$A$2:$A$40,0))</f>
        <v>9.5276211950394596E-2</v>
      </c>
      <c r="R5" s="219">
        <f>INDEX('R.Juve Justice Avoidance'!$D$2:$D$40,MATCH(RIGHT(A5,LEN(A5)-6),'R.Juve Justice Avoidance'!$A$2:$A$40,0))</f>
        <v>0.99020887728459495</v>
      </c>
      <c r="S5" s="213">
        <f>INDEX('S.Improvement Measure Child'!$D$2:$D$40,MATCH(RIGHT(A5,LEN(A5)-6),'S.Improvement Measure Child'!$A$2:$A$40,0))</f>
        <v>0.44500000000000001</v>
      </c>
      <c r="T5" s="213">
        <f>INDEX('T.ChildMonthlyService Provision'!$D$2:$D$40,MATCH(RIGHT(A5,LEN(A5)-6),'T.ChildMonthlyService Provision'!$A$2:$A$40,0))</f>
        <v>0.279754921131534</v>
      </c>
      <c r="U5" s="214">
        <f>INDEX(U.School!$D$2:$D$40,MATCH(RIGHT(A5,LEN(A5)-6),U.School!$A$2:$A$40,0))</f>
        <v>0.78300000000000003</v>
      </c>
      <c r="V5" s="214">
        <f>INDEX('V.Family and Living Situation'!$D$2:$D$40,MATCH(RIGHT(A5,LEN(A5)-6),'V.Family and Living Situation'!$A$2:$A$40,0))</f>
        <v>0.67700000000000005</v>
      </c>
      <c r="W5" s="216">
        <f>INDEX('W.Follow-Up Within 7D Fc2Fc'!$D$2:$D$40,MATCH(RIGHT(A5,LEN(A5)-6),'W.Follow-Up Within 7D Fc2Fc'!$A$2:$A$40,0))</f>
        <v>0.1717557251908397</v>
      </c>
      <c r="X5" s="213">
        <f>INDEX('X.Longterm Svs &amp; Supports'!$D$2:$D$40,MATCH(RIGHT(A5,LEN(A5)-6),'X.Longterm Svs &amp; Supports'!$A$2:$A$40,0))</f>
        <v>0.532258064516129</v>
      </c>
      <c r="Y5" s="213">
        <f>INDEX('Y.Community Linkage'!$D$2:$D$40,MATCH(RIGHT(A5,LEN(A5)-6),'Y.Community Linkage'!$A$2:$A$40,0))</f>
        <v>0.230186227804244</v>
      </c>
      <c r="Z5" s="219">
        <f>INDEX('Z.Crisis Follow-Up Within 30'!$D$2:$D$41,MATCH(RIGHT(A5,LEN(A5)-6),'Z.Crisis Follow-Up Within 30'!$A$2:$A$40,0))</f>
        <v>1</v>
      </c>
    </row>
    <row r="6" spans="1:27" s="15" customFormat="1" ht="13.5" customHeight="1" x14ac:dyDescent="0.2">
      <c r="A6" s="9" t="s">
        <v>9</v>
      </c>
      <c r="B6" s="208">
        <f>INDEX('B.Service Target Adult'!$D$2:$D$40,MATCH(RIGHT(A6,LEN(A6)-6),'B.Service Target Adult'!$A$2:$A$40,0))</f>
        <v>1.0865800865800901</v>
      </c>
      <c r="C6" s="208">
        <f>INDEX('C.CounselingTarget'!$D$2:$D$40,MATCH(RIGHT(A6,LEN(A6)-6),'C.CounselingTarget'!$A$2:$A$40,0))</f>
        <v>0.65006385696040903</v>
      </c>
      <c r="D6" s="213">
        <f>INDEX(D.ACTTarget!$D$2:$D$40,MATCH(RIGHT(A6,LEN(A6)-6),D.ACTTarget!$A$2:$A$40,0))</f>
        <v>0.83456425406203805</v>
      </c>
      <c r="E6" s="213">
        <f>INDEX('E.Service Target Child'!$D$2:$D$40,MATCH(RIGHT(A6,LEN(A6)-6),'E.Service Target Child'!$A$2:$A$40,0))</f>
        <v>0.86603942652329802</v>
      </c>
      <c r="F6" s="213">
        <f>INDEX('F.Fam Par Sup Targ Loc234YC'!$D$2:$D$40,MATCH(RIGHT(A6,LEN(A6)-6),'F.Fam Par Sup Targ Loc234YC'!$A$2:$A$40,0))</f>
        <v>5.3862508858965298E-2</v>
      </c>
      <c r="G6" s="214">
        <f>INDEX('G.Community Tenure'!$D$2:$D$40,MATCH(RIGHT(A6,LEN(A6)-6),'G.Community Tenure'!$A$2:$A$40,0))</f>
        <v>0.99099999999999999</v>
      </c>
      <c r="H6" s="213">
        <f>INDEX('H.Adult Improvement'!$D$2:$D$40,MATCH(RIGHT(A6,LEN(A6)-6),'H.Adult Improvement'!$A$2:$A$40,0))</f>
        <v>0.59851301115241595</v>
      </c>
      <c r="I6" s="214">
        <f>INDEX('I.AMH Monthly Service Provision'!$D$2:$D$40,MATCH(RIGHT(A6,LEN(A6)-6),'I.AMH Monthly Service Provision'!$A$2:$A$40,0))</f>
        <v>0.24150943396226399</v>
      </c>
      <c r="J6" s="214">
        <f>INDEX('J.Employment Improvement'!$D$2:$D$40,MATCH(RIGHT(A6,LEN(A6)-6),'J.Employment Improvement'!$A$2:$A$40,0))</f>
        <v>0.41699999999999998</v>
      </c>
      <c r="K6" s="213">
        <f>INDEX('K.Residential Stability'!$E$2:$E$40,MATCH(RIGHT(A6,LEN(A6)-6),'K.Residential Stability'!$A$2:$A$40,0))</f>
        <v>0.92</v>
      </c>
      <c r="L6" s="214">
        <f>INDEX(L.EducationalorVolunteeringStre!$D$3:$D$41,MATCH(RIGHT(A6,LEN(A6)-6),L.EducationalorVolunteeringStre!$A$3:$A$41,0))</f>
        <v>0.42</v>
      </c>
      <c r="M6" s="214">
        <f>INDEX(M.Hospitalization!$D$2:$D$40,MATCH(RIGHT(A6,LEN(A6)-6),M.Hospitalization!$A$2:$A$40,0))</f>
        <v>5.51306055001443E-3</v>
      </c>
      <c r="N6" s="214">
        <f>INDEX('N.Effective Crisis Response'!$D$2:$D$40,MATCH(RIGHT(A6,LEN(A6)-6),'N.Effective Crisis Response'!$A$2:$A$40,0))</f>
        <v>0.80879541108986597</v>
      </c>
      <c r="O6" s="214">
        <f>INDEX('O.Frequent Admissions'!$D$2:$D$40,MATCH(RIGHT(A6,LEN(A6)-6),'O.Frequent Admissions'!$A$2:$A$40,0))</f>
        <v>5.9007493951731899E-5</v>
      </c>
      <c r="P6" s="214">
        <f>INDEX('P.Access to Crisis Res Serv'!$D$2:$D$40,MATCH(RIGHT(A6,LEN(A6)-6),'P.Access to Crisis Res Serv'!$A$2:$A$40,0))</f>
        <v>0.141566265060241</v>
      </c>
      <c r="Q6" s="217">
        <f>INDEX('Q.Jail Diversion'!$D$2:$D$40,MATCH(RIGHT(A6,LEN(A6)-6),'Q.Jail Diversion'!$A$2:$A$40,0))</f>
        <v>5.0426679744973002E-2</v>
      </c>
      <c r="R6" s="219">
        <f>INDEX('R.Juve Justice Avoidance'!$D$2:$D$40,MATCH(RIGHT(A6,LEN(A6)-6),'R.Juve Justice Avoidance'!$A$2:$A$40,0))</f>
        <v>0.99453551912568305</v>
      </c>
      <c r="S6" s="213">
        <f>INDEX('S.Improvement Measure Child'!$D$2:$D$40,MATCH(RIGHT(A6,LEN(A6)-6),'S.Improvement Measure Child'!$A$2:$A$40,0))</f>
        <v>0.48899999999999999</v>
      </c>
      <c r="T6" s="213">
        <f>INDEX('T.ChildMonthlyService Provision'!$D$2:$D$40,MATCH(RIGHT(A6,LEN(A6)-6),'T.ChildMonthlyService Provision'!$A$2:$A$40,0))</f>
        <v>0.24150943396226399</v>
      </c>
      <c r="U6" s="214">
        <f>INDEX(U.School!$D$2:$D$40,MATCH(RIGHT(A6,LEN(A6)-6),U.School!$A$2:$A$40,0))</f>
        <v>0.72599999999999998</v>
      </c>
      <c r="V6" s="214">
        <f>INDEX('V.Family and Living Situation'!$D$2:$D$40,MATCH(RIGHT(A6,LEN(A6)-6),'V.Family and Living Situation'!$A$2:$A$40,0))</f>
        <v>0.73</v>
      </c>
      <c r="W6" s="216">
        <f>INDEX('W.Follow-Up Within 7D Fc2Fc'!$D$2:$D$40,MATCH(RIGHT(A6,LEN(A6)-6),'W.Follow-Up Within 7D Fc2Fc'!$A$2:$A$40,0))</f>
        <v>0.51515151515151514</v>
      </c>
      <c r="X6" s="262">
        <f>INDEX('X.Longterm Svs &amp; Supports'!$D$2:$D$40,MATCH(RIGHT(A6,LEN(A6)-6),'X.Longterm Svs &amp; Supports'!$A$2:$A$40,0))</f>
        <v>0.48484848484848497</v>
      </c>
      <c r="Y6" s="216">
        <f>INDEX('Y.Community Linkage'!$D$2:$D$40,MATCH(RIGHT(A6,LEN(A6)-6),'Y.Community Linkage'!$A$2:$A$40,0))</f>
        <v>0.34807692307692301</v>
      </c>
      <c r="Z6" s="213">
        <f>INDEX('Z.Crisis Follow-Up Within 30'!$D$2:$D$41,MATCH(RIGHT(A6,LEN(A6)-6),'Z.Crisis Follow-Up Within 30'!$A$2:$A$40,0))</f>
        <v>0.68421052631579005</v>
      </c>
    </row>
    <row r="7" spans="1:27" s="15" customFormat="1" ht="13.5" customHeight="1" x14ac:dyDescent="0.2">
      <c r="A7" s="9" t="s">
        <v>10</v>
      </c>
      <c r="B7" s="208">
        <f>INDEX('B.Service Target Adult'!$D$2:$D$40,MATCH(RIGHT(A7,LEN(A7)-6),'B.Service Target Adult'!$A$2:$A$40,0))</f>
        <v>1.01028473244968</v>
      </c>
      <c r="C7" s="208">
        <f>INDEX('C.CounselingTarget'!$D$2:$D$40,MATCH(RIGHT(A7,LEN(A7)-6),'C.CounselingTarget'!$A$2:$A$40,0))</f>
        <v>0.41459137144861502</v>
      </c>
      <c r="D7" s="213">
        <f>INDEX(D.ACTTarget!$D$2:$D$40,MATCH(RIGHT(A7,LEN(A7)-6),D.ACTTarget!$A$2:$A$40,0))</f>
        <v>0.89651639344262302</v>
      </c>
      <c r="E7" s="213">
        <f>INDEX('E.Service Target Child'!$D$2:$D$40,MATCH(RIGHT(A7,LEN(A7)-6),'E.Service Target Child'!$A$2:$A$40,0))</f>
        <v>1.0941802252816</v>
      </c>
      <c r="F7" s="213">
        <f>INDEX('F.Fam Par Sup Targ Loc234YC'!$D$2:$D$40,MATCH(RIGHT(A7,LEN(A7)-6),'F.Fam Par Sup Targ Loc234YC'!$A$2:$A$40,0))</f>
        <v>0.58562938951917898</v>
      </c>
      <c r="G7" s="214">
        <f>INDEX('G.Community Tenure'!$D$2:$D$40,MATCH(RIGHT(A7,LEN(A7)-6),'G.Community Tenure'!$A$2:$A$40,0))</f>
        <v>0.98899999999999999</v>
      </c>
      <c r="H7" s="213">
        <f>INDEX('H.Adult Improvement'!$D$2:$D$40,MATCH(RIGHT(A7,LEN(A7)-6),'H.Adult Improvement'!$A$2:$A$40,0))</f>
        <v>0.54459618951273003</v>
      </c>
      <c r="I7" s="214">
        <f>INDEX('I.AMH Monthly Service Provision'!$D$2:$D$40,MATCH(RIGHT(A7,LEN(A7)-6),'I.AMH Monthly Service Provision'!$A$2:$A$40,0))</f>
        <v>0.459818656067569</v>
      </c>
      <c r="J7" s="214">
        <f>INDEX('J.Employment Improvement'!$D$2:$D$40,MATCH(RIGHT(A7,LEN(A7)-6),'J.Employment Improvement'!$A$2:$A$40,0))</f>
        <v>0.26200000000000001</v>
      </c>
      <c r="K7" s="213">
        <f>INDEX('K.Residential Stability'!$E$2:$E$40,MATCH(RIGHT(A7,LEN(A7)-6),'K.Residential Stability'!$A$2:$A$40,0))</f>
        <v>0.77200000000000002</v>
      </c>
      <c r="L7" s="214">
        <f>INDEX(L.EducationalorVolunteeringStre!$D$3:$D$41,MATCH(RIGHT(A7,LEN(A7)-6),L.EducationalorVolunteeringStre!$A$3:$A$41,0))</f>
        <v>0.29199999999999998</v>
      </c>
      <c r="M7" s="214">
        <f>INDEX(M.Hospitalization!$D$2:$D$40,MATCH(RIGHT(A7,LEN(A7)-6),M.Hospitalization!$A$2:$A$40,0))</f>
        <v>6.9141597646548503E-3</v>
      </c>
      <c r="N7" s="214">
        <f>INDEX('N.Effective Crisis Response'!$D$2:$D$40,MATCH(RIGHT(A7,LEN(A7)-6),'N.Effective Crisis Response'!$A$2:$A$40,0))</f>
        <v>0.84994725738396604</v>
      </c>
      <c r="O7" s="214">
        <f>INDEX('O.Frequent Admissions'!$D$2:$D$40,MATCH(RIGHT(A7,LEN(A7)-6),'O.Frequent Admissions'!$A$2:$A$40,0))</f>
        <v>1.62274184718855E-3</v>
      </c>
      <c r="P7" s="218">
        <f>INDEX('P.Access to Crisis Res Serv'!$D$2:$D$40,MATCH(RIGHT(A7,LEN(A7)-6),'P.Access to Crisis Res Serv'!$A$2:$A$40,0))</f>
        <v>0.774011299435028</v>
      </c>
      <c r="Q7" s="217">
        <f>INDEX('Q.Jail Diversion'!$D$2:$D$40,MATCH(RIGHT(A7,LEN(A7)-6),'Q.Jail Diversion'!$A$2:$A$40,0))</f>
        <v>7.5425974025973994E-2</v>
      </c>
      <c r="R7" s="219">
        <f>INDEX('R.Juve Justice Avoidance'!$D$2:$D$40,MATCH(RIGHT(A7,LEN(A7)-6),'R.Juve Justice Avoidance'!$A$2:$A$40,0))</f>
        <v>1</v>
      </c>
      <c r="S7" s="213">
        <f>INDEX('S.Improvement Measure Child'!$D$2:$D$40,MATCH(RIGHT(A7,LEN(A7)-6),'S.Improvement Measure Child'!$A$2:$A$40,0))</f>
        <v>0.55100000000000005</v>
      </c>
      <c r="T7" s="213">
        <f>INDEX('T.ChildMonthlyService Provision'!$D$2:$D$40,MATCH(RIGHT(A7,LEN(A7)-6),'T.ChildMonthlyService Provision'!$A$2:$A$40,0))</f>
        <v>0.459818656067569</v>
      </c>
      <c r="U7" s="214">
        <f>INDEX(U.School!$D$2:$D$40,MATCH(RIGHT(A7,LEN(A7)-6),U.School!$A$2:$A$40,0))</f>
        <v>0.79500000000000004</v>
      </c>
      <c r="V7" s="214">
        <f>INDEX('V.Family and Living Situation'!$D$2:$D$40,MATCH(RIGHT(A7,LEN(A7)-6),'V.Family and Living Situation'!$A$2:$A$40,0))</f>
        <v>0.79800000000000004</v>
      </c>
      <c r="W7" s="213">
        <f>INDEX('W.Follow-Up Within 7D Fc2Fc'!$D$2:$D$40,MATCH(RIGHT(A7,LEN(A7)-6),'W.Follow-Up Within 7D Fc2Fc'!$A$2:$A$40,0))</f>
        <v>0.68337730870712399</v>
      </c>
      <c r="X7" s="216">
        <f>INDEX('X.Longterm Svs &amp; Supports'!$D$2:$D$40,MATCH(RIGHT(A7,LEN(A7)-6),'X.Longterm Svs &amp; Supports'!$A$2:$A$40,0))</f>
        <v>0</v>
      </c>
      <c r="Y7" s="216">
        <f>INDEX('Y.Community Linkage'!$D$2:$D$40,MATCH(RIGHT(A7,LEN(A7)-6),'Y.Community Linkage'!$A$2:$A$40,0))</f>
        <v>0.229710820895522</v>
      </c>
      <c r="Z7" s="213">
        <f>INDEX('Z.Crisis Follow-Up Within 30'!$D$2:$D$41,MATCH(RIGHT(A7,LEN(A7)-6),'Z.Crisis Follow-Up Within 30'!$A$2:$A$40,0))</f>
        <v>0.9921875</v>
      </c>
    </row>
    <row r="8" spans="1:27" s="15" customFormat="1" ht="13.5" customHeight="1" x14ac:dyDescent="0.2">
      <c r="A8" s="9" t="s">
        <v>11</v>
      </c>
      <c r="B8" s="208">
        <f>INDEX('B.Service Target Adult'!$D$2:$D$40,MATCH(RIGHT(A8,LEN(A8)-6),'B.Service Target Adult'!$A$2:$A$40,0))</f>
        <v>0.93647717484926796</v>
      </c>
      <c r="C8" s="208">
        <f>INDEX('C.CounselingTarget'!$D$2:$D$40,MATCH(RIGHT(A8,LEN(A8)-6),'C.CounselingTarget'!$A$2:$A$40,0))</f>
        <v>0.160714285714286</v>
      </c>
      <c r="D8" s="213">
        <f>INDEX(D.ACTTarget!$D$2:$D$40,MATCH(RIGHT(A8,LEN(A8)-6),D.ACTTarget!$A$2:$A$40,0))</f>
        <v>0.95714285714285696</v>
      </c>
      <c r="E8" s="213">
        <f>INDEX('E.Service Target Child'!$D$2:$D$40,MATCH(RIGHT(A8,LEN(A8)-6),'E.Service Target Child'!$A$2:$A$40,0))</f>
        <v>1.1306497175141199</v>
      </c>
      <c r="F8" s="213">
        <f>INDEX('F.Fam Par Sup Targ Loc234YC'!$D$2:$D$40,MATCH(RIGHT(A8,LEN(A8)-6),'F.Fam Par Sup Targ Loc234YC'!$A$2:$A$40,0))</f>
        <v>0.31345826235093699</v>
      </c>
      <c r="G8" s="214">
        <f>INDEX('G.Community Tenure'!$D$2:$D$40,MATCH(RIGHT(A8,LEN(A8)-6),'G.Community Tenure'!$A$2:$A$40,0))</f>
        <v>0.98399999999999999</v>
      </c>
      <c r="H8" s="213">
        <f>INDEX('H.Adult Improvement'!$D$2:$D$40,MATCH(RIGHT(A8,LEN(A8)-6),'H.Adult Improvement'!$A$2:$A$40,0))</f>
        <v>0.32124352331606199</v>
      </c>
      <c r="I8" s="214">
        <f>INDEX('I.AMH Monthly Service Provision'!$D$2:$D$40,MATCH(RIGHT(A8,LEN(A8)-6),'I.AMH Monthly Service Provision'!$A$2:$A$40,0))</f>
        <v>0.311083123425693</v>
      </c>
      <c r="J8" s="214">
        <f>INDEX('J.Employment Improvement'!$D$2:$D$40,MATCH(RIGHT(A8,LEN(A8)-6),'J.Employment Improvement'!$A$2:$A$40,0))</f>
        <v>0.501</v>
      </c>
      <c r="K8" s="213">
        <f>INDEX('K.Residential Stability'!$E$2:$E$40,MATCH(RIGHT(A8,LEN(A8)-6),'K.Residential Stability'!$A$2:$A$40,0))</f>
        <v>0.96299999999999997</v>
      </c>
      <c r="L8" s="214">
        <f>INDEX(L.EducationalorVolunteeringStre!$D$3:$D$41,MATCH(RIGHT(A8,LEN(A8)-6),L.EducationalorVolunteeringStre!$A$3:$A$41,0))</f>
        <v>0.52</v>
      </c>
      <c r="M8" s="214">
        <f>INDEX(M.Hospitalization!$D$2:$D$40,MATCH(RIGHT(A8,LEN(A8)-6),M.Hospitalization!$A$2:$A$40,0))</f>
        <v>1.24380126769235E-2</v>
      </c>
      <c r="N8" s="214">
        <f>INDEX('N.Effective Crisis Response'!$D$2:$D$40,MATCH(RIGHT(A8,LEN(A8)-6),'N.Effective Crisis Response'!$A$2:$A$40,0))</f>
        <v>0.91539365452408905</v>
      </c>
      <c r="O8" s="214">
        <f>INDEX('O.Frequent Admissions'!$D$2:$D$40,MATCH(RIGHT(A8,LEN(A8)-6),'O.Frequent Admissions'!$A$2:$A$40,0))</f>
        <v>2.3529411764705902E-3</v>
      </c>
      <c r="P8" s="220">
        <f>INDEX('P.Access to Crisis Res Serv'!$D$2:$D$40,MATCH(RIGHT(A8,LEN(A8)-6),'P.Access to Crisis Res Serv'!$A$2:$A$40,0))</f>
        <v>0.62524654832347104</v>
      </c>
      <c r="Q8" s="215">
        <f>INDEX('Q.Jail Diversion'!$D$2:$D$40,MATCH(RIGHT(A8,LEN(A8)-6),'Q.Jail Diversion'!$A$2:$A$40,0))</f>
        <v>0.16482980972515901</v>
      </c>
      <c r="R8" s="219">
        <f>INDEX('R.Juve Justice Avoidance'!$D$2:$D$40,MATCH(RIGHT(A8,LEN(A8)-6),'R.Juve Justice Avoidance'!$A$2:$A$40,0))</f>
        <v>0.993506493506494</v>
      </c>
      <c r="S8" s="213">
        <f>INDEX('S.Improvement Measure Child'!$D$2:$D$40,MATCH(RIGHT(A8,LEN(A8)-6),'S.Improvement Measure Child'!$A$2:$A$40,0))</f>
        <v>0.38800000000000001</v>
      </c>
      <c r="T8" s="213">
        <f>INDEX('T.ChildMonthlyService Provision'!$D$2:$D$40,MATCH(RIGHT(A8,LEN(A8)-6),'T.ChildMonthlyService Provision'!$A$2:$A$40,0))</f>
        <v>0.311083123425693</v>
      </c>
      <c r="U8" s="214">
        <f>INDEX(U.School!$D$2:$D$40,MATCH(RIGHT(A8,LEN(A8)-6),U.School!$A$2:$A$40,0))</f>
        <v>0.75900000000000001</v>
      </c>
      <c r="V8" s="214">
        <f>INDEX('V.Family and Living Situation'!$D$2:$D$40,MATCH(RIGHT(A8,LEN(A8)-6),'V.Family and Living Situation'!$A$2:$A$40,0))</f>
        <v>0.81200000000000006</v>
      </c>
      <c r="W8" s="216">
        <f>INDEX('W.Follow-Up Within 7D Fc2Fc'!$D$2:$D$40,MATCH(RIGHT(A8,LEN(A8)-6),'W.Follow-Up Within 7D Fc2Fc'!$A$2:$A$40,0))</f>
        <v>0.80645161290322576</v>
      </c>
      <c r="X8" s="216">
        <f>INDEX('X.Longterm Svs &amp; Supports'!$D$2:$D$40,MATCH(RIGHT(A8,LEN(A8)-6),'X.Longterm Svs &amp; Supports'!$A$2:$A$40,0))</f>
        <v>0</v>
      </c>
      <c r="Y8" s="219">
        <f>INDEX('Y.Community Linkage'!$D$2:$D$40,MATCH(RIGHT(A8,LEN(A8)-6),'Y.Community Linkage'!$A$2:$A$40,0))</f>
        <v>0.266666666666667</v>
      </c>
      <c r="Z8" s="213">
        <f>INDEX('Z.Crisis Follow-Up Within 30'!$D$2:$D$41,MATCH(RIGHT(A8,LEN(A8)-6),'Z.Crisis Follow-Up Within 30'!$A$2:$A$40,0))</f>
        <v>1</v>
      </c>
    </row>
    <row r="9" spans="1:27" s="15" customFormat="1" ht="13.5" customHeight="1" x14ac:dyDescent="0.2">
      <c r="A9" s="9" t="s">
        <v>12</v>
      </c>
      <c r="B9" s="208">
        <f>INDEX('B.Service Target Adult'!$D$2:$D$40,MATCH(RIGHT(A9,LEN(A9)-6),'B.Service Target Adult'!$A$2:$A$40,0))</f>
        <v>4.5454545454545496E-3</v>
      </c>
      <c r="C9" s="208">
        <f>INDEX('C.CounselingTarget'!$D$2:$D$40,MATCH(RIGHT(A9,LEN(A9)-6),'C.CounselingTarget'!$A$2:$A$40,0))</f>
        <v>0</v>
      </c>
      <c r="D9" s="213"/>
      <c r="E9" s="216"/>
      <c r="F9" s="213"/>
      <c r="G9" s="214"/>
      <c r="H9" s="213"/>
      <c r="I9" s="218"/>
      <c r="J9" s="214"/>
      <c r="K9" s="213"/>
      <c r="L9" s="214"/>
      <c r="M9" s="214">
        <f>INDEX(M.Hospitalization!$D$2:$D$40,MATCH(RIGHT(A9,LEN(A9)-6),M.Hospitalization!$A$2:$A$40,0))</f>
        <v>1.9777586510298199E-2</v>
      </c>
      <c r="N9" s="214">
        <f>INDEX('N.Effective Crisis Response'!$D$2:$D$40,MATCH(RIGHT(A9,LEN(A9)-6),'N.Effective Crisis Response'!$A$2:$A$40,0))</f>
        <v>0.97495826377295502</v>
      </c>
      <c r="O9" s="214"/>
      <c r="P9" s="214"/>
      <c r="Q9" s="215">
        <f>INDEX('Q.Jail Diversion'!$D$2:$D$40,MATCH(RIGHT(A9,LEN(A9)-6),'Q.Jail Diversion'!$A$2:$A$40,0))</f>
        <v>0.102906976744186</v>
      </c>
      <c r="R9" s="219"/>
      <c r="S9" s="213"/>
      <c r="T9" s="213"/>
      <c r="U9" s="214"/>
      <c r="V9" s="214"/>
      <c r="W9" s="213">
        <f>INDEX('W.Follow-Up Within 7D Fc2Fc'!$D$2:$D$40,MATCH(RIGHT(A9,LEN(A9)-6),'W.Follow-Up Within 7D Fc2Fc'!$A$2:$A$40,0))</f>
        <v>0.33333333333333331</v>
      </c>
      <c r="X9" s="216">
        <f>INDEX('X.Longterm Svs &amp; Supports'!$D$2:$D$40,MATCH(RIGHT(A9,LEN(A9)-6),'X.Longterm Svs &amp; Supports'!$A$2:$A$40,0))</f>
        <v>0</v>
      </c>
      <c r="Y9" s="216">
        <f>INDEX('Y.Community Linkage'!$D$2:$D$40,MATCH(RIGHT(A9,LEN(A9)-6),'Y.Community Linkage'!$A$2:$A$40,0))</f>
        <v>0.33333333333333298</v>
      </c>
      <c r="Z9" s="213"/>
    </row>
    <row r="10" spans="1:27" s="157" customFormat="1" ht="13.5" customHeight="1" x14ac:dyDescent="0.2">
      <c r="A10" s="9" t="s">
        <v>191</v>
      </c>
      <c r="B10" s="208">
        <f>INDEX('B.Service Target Adult'!$D$2:$D$40,MATCH(RIGHT(A10,LEN(A10)-6),'B.Service Target Adult'!$A$2:$A$40,0))</f>
        <v>1.03295040193718</v>
      </c>
      <c r="C10" s="209">
        <f>INDEX('C.CounselingTarget'!$D$2:$D$40,MATCH(RIGHT(A10,LEN(A10)-6),'C.CounselingTarget'!$A$2:$A$40,0))</f>
        <v>0.59493133229505901</v>
      </c>
      <c r="D10" s="219">
        <f>INDEX(D.ACTTarget!$D$2:$D$40,MATCH(RIGHT(A10,LEN(A10)-6),D.ACTTarget!$A$2:$A$40,0))</f>
        <v>0.87516934391329604</v>
      </c>
      <c r="E10" s="219">
        <f>INDEX('E.Service Target Child'!$D$2:$D$40,MATCH(RIGHT(A10,LEN(A10)-6),'E.Service Target Child'!$A$2:$A$40,0))</f>
        <v>1.04443492801501</v>
      </c>
      <c r="F10" s="216">
        <f>INDEX('F.Fam Par Sup Targ Loc234YC'!$D$2:$D$40,MATCH(RIGHT(A10,LEN(A10)-6),'F.Fam Par Sup Targ Loc234YC'!$A$2:$A$40,0))</f>
        <v>1.77898259138464E-3</v>
      </c>
      <c r="G10" s="220">
        <f>INDEX('G.Community Tenure'!$D$2:$D$40,MATCH(RIGHT(A10,LEN(A10)-6),'G.Community Tenure'!$A$2:$A$40,0))</f>
        <v>0.99399999999999999</v>
      </c>
      <c r="H10" s="219">
        <f>INDEX('H.Adult Improvement'!$D$2:$D$40,MATCH(RIGHT(A10,LEN(A10)-6),'H.Adult Improvement'!$A$2:$A$40,0))</f>
        <v>0.48393358876117498</v>
      </c>
      <c r="I10" s="218">
        <f>INDEX('I.AMH Monthly Service Provision'!$D$2:$D$40,MATCH(RIGHT(A10,LEN(A10)-6),'I.AMH Monthly Service Provision'!$A$2:$A$40,0))</f>
        <v>0.34240848373610699</v>
      </c>
      <c r="J10" s="214">
        <f>INDEX('J.Employment Improvement'!$D$2:$D$40,MATCH(RIGHT(A10,LEN(A10)-6),'J.Employment Improvement'!$A$2:$A$40,0))</f>
        <v>0.48899999999999999</v>
      </c>
      <c r="K10" s="219">
        <f>INDEX('K.Residential Stability'!$E$2:$E$40,MATCH(RIGHT(A10,LEN(A10)-6),'K.Residential Stability'!$A$2:$A$40,0))</f>
        <v>0.81399999999999995</v>
      </c>
      <c r="L10" s="220">
        <f>INDEX(L.EducationalorVolunteeringStre!$D$3:$D$41,MATCH(RIGHT(A10,LEN(A10)-6),L.EducationalorVolunteeringStre!$A$3:$A$41,0))</f>
        <v>0.34699999999999998</v>
      </c>
      <c r="M10" s="220">
        <f>INDEX(M.Hospitalization!$D$2:$D$40,MATCH(RIGHT(A10,LEN(A10)-6),M.Hospitalization!$A$2:$A$40,0))</f>
        <v>7.9319138783983303E-3</v>
      </c>
      <c r="N10" s="220">
        <f>INDEX('N.Effective Crisis Response'!$D$2:$D$40,MATCH(RIGHT(A10,LEN(A10)-6),'N.Effective Crisis Response'!$A$2:$A$40,0))</f>
        <v>0.85057678442682105</v>
      </c>
      <c r="O10" s="220">
        <f>INDEX('O.Frequent Admissions'!$D$2:$D$40,MATCH(RIGHT(A10,LEN(A10)-6),'O.Frequent Admissions'!$A$2:$A$40,0))</f>
        <v>4.2445510512490198E-3</v>
      </c>
      <c r="P10" s="220">
        <f>INDEX('P.Access to Crisis Res Serv'!$D$2:$D$40,MATCH(RIGHT(A10,LEN(A10)-6),'P.Access to Crisis Res Serv'!$A$2:$A$40,0))</f>
        <v>0.40710382513661197</v>
      </c>
      <c r="Q10" s="221">
        <f>INDEX('Q.Jail Diversion'!$D$2:$D$40,MATCH(RIGHT(A10,LEN(A10)-6),'Q.Jail Diversion'!$A$2:$A$40,0))</f>
        <v>9.4955898206527098E-2</v>
      </c>
      <c r="R10" s="219">
        <f>INDEX('R.Juve Justice Avoidance'!$D$2:$D$40,MATCH(RIGHT(A10,LEN(A10)-6),'R.Juve Justice Avoidance'!$A$2:$A$40,0))</f>
        <v>0.99677955537087104</v>
      </c>
      <c r="S10" s="219">
        <f>INDEX('S.Improvement Measure Child'!$D$2:$D$40,MATCH(RIGHT(A10,LEN(A10)-6),'S.Improvement Measure Child'!$A$2:$A$40,0))</f>
        <v>0.38</v>
      </c>
      <c r="T10" s="213">
        <f>INDEX('T.ChildMonthlyService Provision'!$D$2:$D$40,MATCH(RIGHT(A10,LEN(A10)-6),'T.ChildMonthlyService Provision'!$A$2:$A$40,0))</f>
        <v>0.34240848373610699</v>
      </c>
      <c r="U10" s="220">
        <f>INDEX(U.School!$D$2:$D$40,MATCH(RIGHT(A10,LEN(A10)-6),U.School!$A$2:$A$40,0))</f>
        <v>0.85399999999999998</v>
      </c>
      <c r="V10" s="220">
        <f>INDEX('V.Family and Living Situation'!$D$2:$D$40,MATCH(RIGHT(A10,LEN(A10)-6),'V.Family and Living Situation'!$A$2:$A$40,0))</f>
        <v>0.94099999999999995</v>
      </c>
      <c r="W10" s="216">
        <f>INDEX('W.Follow-Up Within 7D Fc2Fc'!$D$2:$D$40,MATCH(RIGHT(A10,LEN(A10)-6),'W.Follow-Up Within 7D Fc2Fc'!$A$2:$A$40,0))</f>
        <v>0.1500789889415482</v>
      </c>
      <c r="X10" s="216">
        <f>INDEX('X.Longterm Svs &amp; Supports'!$D$2:$D$40,MATCH(RIGHT(A10,LEN(A10)-6),'X.Longterm Svs &amp; Supports'!$A$2:$A$40,0))</f>
        <v>0</v>
      </c>
      <c r="Y10" s="216">
        <f>INDEX('Y.Community Linkage'!$D$2:$D$40,MATCH(RIGHT(A10,LEN(A10)-6),'Y.Community Linkage'!$A$2:$A$40,0))</f>
        <v>0.21681614349775799</v>
      </c>
      <c r="Z10" s="213">
        <f>INDEX('Z.Crisis Follow-Up Within 30'!$D$2:$D$41,MATCH(RIGHT(A10,LEN(A10)-6),'Z.Crisis Follow-Up Within 30'!$A$2:$A$40,0))</f>
        <v>0.85714285714285698</v>
      </c>
    </row>
    <row r="11" spans="1:27" s="15" customFormat="1" ht="13.5" customHeight="1" x14ac:dyDescent="0.2">
      <c r="A11" s="9" t="s">
        <v>13</v>
      </c>
      <c r="B11" s="208">
        <f>INDEX('B.Service Target Adult'!$D$2:$D$40,MATCH(RIGHT(A11,LEN(A11)-6),'B.Service Target Adult'!$A$2:$A$40,0))</f>
        <v>0.90435458786936196</v>
      </c>
      <c r="C11" s="208">
        <f>INDEX('C.CounselingTarget'!$D$2:$D$40,MATCH(RIGHT(A11,LEN(A11)-6),'C.CounselingTarget'!$A$2:$A$40,0))</f>
        <v>0.34446819882415802</v>
      </c>
      <c r="D11" s="213">
        <f>INDEX(D.ACTTarget!$D$2:$D$40,MATCH(RIGHT(A11,LEN(A11)-6),D.ACTTarget!$A$2:$A$40,0))</f>
        <v>0.78747203579418401</v>
      </c>
      <c r="E11" s="213">
        <f>INDEX('E.Service Target Child'!$D$2:$D$40,MATCH(RIGHT(A11,LEN(A11)-6),'E.Service Target Child'!$A$2:$A$40,0))</f>
        <v>0.90886884629838405</v>
      </c>
      <c r="F11" s="216">
        <f>INDEX('F.Fam Par Sup Targ Loc234YC'!$D$2:$D$40,MATCH(RIGHT(A11,LEN(A11)-6),'F.Fam Par Sup Targ Loc234YC'!$A$2:$A$40,0))</f>
        <v>0.148148148148148</v>
      </c>
      <c r="G11" s="214">
        <f>INDEX('G.Community Tenure'!$D$2:$D$40,MATCH(RIGHT(A11,LEN(A11)-6),'G.Community Tenure'!$A$2:$A$40,0))</f>
        <v>0.98599999999999999</v>
      </c>
      <c r="H11" s="213">
        <f>INDEX('H.Adult Improvement'!$D$2:$D$40,MATCH(RIGHT(A11,LEN(A11)-6),'H.Adult Improvement'!$A$2:$A$40,0))</f>
        <v>0.46927639383155401</v>
      </c>
      <c r="I11" s="214">
        <f>INDEX('I.AMH Monthly Service Provision'!$D$2:$D$40,MATCH(RIGHT(A11,LEN(A11)-6),'I.AMH Monthly Service Provision'!$A$2:$A$40,0))</f>
        <v>0.26732456140350902</v>
      </c>
      <c r="J11" s="214">
        <f>INDEX('J.Employment Improvement'!$D$2:$D$40,MATCH(RIGHT(A11,LEN(A11)-6),'J.Employment Improvement'!$A$2:$A$40,0))</f>
        <v>0.79</v>
      </c>
      <c r="K11" s="213">
        <f>INDEX('K.Residential Stability'!$E$2:$E$40,MATCH(RIGHT(A11,LEN(A11)-6),'K.Residential Stability'!$A$2:$A$40,0))</f>
        <v>0.92800000000000005</v>
      </c>
      <c r="L11" s="214">
        <f>INDEX(L.EducationalorVolunteeringStre!$D$3:$D$41,MATCH(RIGHT(A11,LEN(A11)-6),L.EducationalorVolunteeringStre!$A$3:$A$41,0))</f>
        <v>0.56799999999999995</v>
      </c>
      <c r="M11" s="214">
        <f>INDEX(M.Hospitalization!$D$2:$D$40,MATCH(RIGHT(A11,LEN(A11)-6),M.Hospitalization!$A$2:$A$40,0))</f>
        <v>6.6577648284282098E-3</v>
      </c>
      <c r="N11" s="214">
        <f>INDEX('N.Effective Crisis Response'!$D$2:$D$40,MATCH(RIGHT(A11,LEN(A11)-6),'N.Effective Crisis Response'!$A$2:$A$40,0))</f>
        <v>0.78789062499999996</v>
      </c>
      <c r="O11" s="214">
        <f>INDEX('O.Frequent Admissions'!$D$2:$D$40,MATCH(RIGHT(A11,LEN(A11)-6),'O.Frequent Admissions'!$A$2:$A$40,0))</f>
        <v>1.74530757218531E-3</v>
      </c>
      <c r="P11" s="214">
        <f>INDEX('P.Access to Crisis Res Serv'!$D$2:$D$40,MATCH(RIGHT(A11,LEN(A11)-6),'P.Access to Crisis Res Serv'!$A$2:$A$40,0))</f>
        <v>0.63352826510721305</v>
      </c>
      <c r="Q11" s="217">
        <f>INDEX('Q.Jail Diversion'!$D$2:$D$40,MATCH(RIGHT(A11,LEN(A11)-6),'Q.Jail Diversion'!$A$2:$A$40,0))</f>
        <v>8.2034495279593306E-2</v>
      </c>
      <c r="R11" s="219">
        <f>INDEX('R.Juve Justice Avoidance'!$D$2:$D$40,MATCH(RIGHT(A11,LEN(A11)-6),'R.Juve Justice Avoidance'!$A$2:$A$40,0))</f>
        <v>0.99306358381502902</v>
      </c>
      <c r="S11" s="213">
        <f>INDEX('S.Improvement Measure Child'!$D$2:$D$40,MATCH(RIGHT(A11,LEN(A11)-6),'S.Improvement Measure Child'!$A$2:$A$40,0))</f>
        <v>0.65200000000000002</v>
      </c>
      <c r="T11" s="213">
        <f>INDEX('T.ChildMonthlyService Provision'!$D$2:$D$40,MATCH(RIGHT(A11,LEN(A11)-6),'T.ChildMonthlyService Provision'!$A$2:$A$40,0))</f>
        <v>0.26732456140350902</v>
      </c>
      <c r="U11" s="214">
        <f>INDEX(U.School!$D$2:$D$40,MATCH(RIGHT(A11,LEN(A11)-6),U.School!$A$2:$A$40,0))</f>
        <v>0.80100000000000005</v>
      </c>
      <c r="V11" s="214">
        <f>INDEX('V.Family and Living Situation'!$D$2:$D$40,MATCH(RIGHT(A11,LEN(A11)-6),'V.Family and Living Situation'!$A$2:$A$40,0))</f>
        <v>0.80900000000000005</v>
      </c>
      <c r="W11" s="213">
        <f>INDEX('W.Follow-Up Within 7D Fc2Fc'!$D$2:$D$40,MATCH(RIGHT(A11,LEN(A11)-6),'W.Follow-Up Within 7D Fc2Fc'!$A$2:$A$40,0))</f>
        <v>0.67441860465116277</v>
      </c>
      <c r="X11" s="213">
        <f>INDEX('X.Longterm Svs &amp; Supports'!$D$2:$D$40,MATCH(RIGHT(A11,LEN(A11)-6),'X.Longterm Svs &amp; Supports'!$A$2:$A$40,0))</f>
        <v>1</v>
      </c>
      <c r="Y11" s="216">
        <f>INDEX('Y.Community Linkage'!$D$2:$D$40,MATCH(RIGHT(A11,LEN(A11)-6),'Y.Community Linkage'!$A$2:$A$40,0))</f>
        <v>0.159756097560976</v>
      </c>
      <c r="Z11" s="213">
        <f>INDEX('Z.Crisis Follow-Up Within 30'!$D$2:$D$41,MATCH(RIGHT(A11,LEN(A11)-6),'Z.Crisis Follow-Up Within 30'!$A$2:$A$40,0))</f>
        <v>0.98333333333333295</v>
      </c>
    </row>
    <row r="12" spans="1:27" s="15" customFormat="1" ht="13.5" customHeight="1" x14ac:dyDescent="0.2">
      <c r="A12" s="9" t="s">
        <v>14</v>
      </c>
      <c r="B12" s="208">
        <f>INDEX('B.Service Target Adult'!$D$2:$D$40,MATCH(RIGHT(A12,LEN(A12)-6),'B.Service Target Adult'!$A$2:$A$40,0))</f>
        <v>1.0411732456140399</v>
      </c>
      <c r="C12" s="208">
        <f>INDEX('C.CounselingTarget'!$D$2:$D$40,MATCH(RIGHT(A12,LEN(A12)-6),'C.CounselingTarget'!$A$2:$A$40,0))</f>
        <v>0.84489281210592704</v>
      </c>
      <c r="D12" s="213">
        <f>INDEX(D.ACTTarget!$D$2:$D$40,MATCH(RIGHT(A12,LEN(A12)-6),D.ACTTarget!$A$2:$A$40,0))</f>
        <v>0.74885321100917401</v>
      </c>
      <c r="E12" s="213">
        <f>INDEX('E.Service Target Child'!$D$2:$D$40,MATCH(RIGHT(A12,LEN(A12)-6),'E.Service Target Child'!$A$2:$A$40,0))</f>
        <v>1.2096949891067501</v>
      </c>
      <c r="F12" s="213">
        <f>INDEX('F.Fam Par Sup Targ Loc234YC'!$D$2:$D$40,MATCH(RIGHT(A12,LEN(A12)-6),'F.Fam Par Sup Targ Loc234YC'!$A$2:$A$40,0))</f>
        <v>0.15405405405405401</v>
      </c>
      <c r="G12" s="214">
        <f>INDEX('G.Community Tenure'!$D$2:$D$40,MATCH(RIGHT(A12,LEN(A12)-6),'G.Community Tenure'!$A$2:$A$40,0))</f>
        <v>0.98</v>
      </c>
      <c r="H12" s="213">
        <f>INDEX('H.Adult Improvement'!$D$2:$D$40,MATCH(RIGHT(A12,LEN(A12)-6),'H.Adult Improvement'!$A$2:$A$40,0))</f>
        <v>0.50148920327624702</v>
      </c>
      <c r="I12" s="218">
        <f>INDEX('I.AMH Monthly Service Provision'!$D$2:$D$40,MATCH(RIGHT(A12,LEN(A12)-6),'I.AMH Monthly Service Provision'!$A$2:$A$40,0))</f>
        <v>0.27468060394889698</v>
      </c>
      <c r="J12" s="214">
        <f>INDEX('J.Employment Improvement'!$D$2:$D$40,MATCH(RIGHT(A12,LEN(A12)-6),'J.Employment Improvement'!$A$2:$A$40,0))</f>
        <v>0.90100000000000002</v>
      </c>
      <c r="K12" s="213">
        <f>INDEX('K.Residential Stability'!$E$2:$E$40,MATCH(RIGHT(A12,LEN(A12)-6),'K.Residential Stability'!$A$2:$A$40,0))</f>
        <v>0.92</v>
      </c>
      <c r="L12" s="214">
        <f>INDEX(L.EducationalorVolunteeringStre!$D$3:$D$41,MATCH(RIGHT(A12,LEN(A12)-6),L.EducationalorVolunteeringStre!$A$3:$A$41,0))</f>
        <v>0.45200000000000001</v>
      </c>
      <c r="M12" s="214">
        <f>INDEX(M.Hospitalization!$D$2:$D$40,MATCH(RIGHT(A12,LEN(A12)-6),M.Hospitalization!$A$2:$A$40,0))</f>
        <v>3.4169620055917401E-3</v>
      </c>
      <c r="N12" s="218">
        <f>INDEX('N.Effective Crisis Response'!$D$2:$D$40,MATCH(RIGHT(A12,LEN(A12)-6),'N.Effective Crisis Response'!$A$2:$A$40,0))</f>
        <v>0.63697104677060101</v>
      </c>
      <c r="O12" s="214">
        <f>INDEX('O.Frequent Admissions'!$D$2:$D$40,MATCH(RIGHT(A12,LEN(A12)-6),'O.Frequent Admissions'!$A$2:$A$40,0))</f>
        <v>1.42025280499929E-3</v>
      </c>
      <c r="P12" s="214">
        <f>INDEX('P.Access to Crisis Res Serv'!$D$2:$D$40,MATCH(RIGHT(A12,LEN(A12)-6),'P.Access to Crisis Res Serv'!$A$2:$A$40,0))</f>
        <v>0.23758099352051801</v>
      </c>
      <c r="Q12" s="217">
        <f>INDEX('Q.Jail Diversion'!$D$2:$D$40,MATCH(RIGHT(A12,LEN(A12)-6),'Q.Jail Diversion'!$A$2:$A$40,0))</f>
        <v>4.9003424657534302E-2</v>
      </c>
      <c r="R12" s="219">
        <f>INDEX('R.Juve Justice Avoidance'!$D$2:$D$40,MATCH(RIGHT(A12,LEN(A12)-6),'R.Juve Justice Avoidance'!$A$2:$A$40,0))</f>
        <v>0.99483204134366898</v>
      </c>
      <c r="S12" s="213">
        <f>INDEX('S.Improvement Measure Child'!$D$2:$D$40,MATCH(RIGHT(A12,LEN(A12)-6),'S.Improvement Measure Child'!$A$2:$A$40,0))</f>
        <v>0.51200000000000001</v>
      </c>
      <c r="T12" s="213">
        <f>INDEX('T.ChildMonthlyService Provision'!$D$2:$D$40,MATCH(RIGHT(A12,LEN(A12)-6),'T.ChildMonthlyService Provision'!$A$2:$A$40,0))</f>
        <v>0.27468060394889698</v>
      </c>
      <c r="U12" s="214">
        <f>INDEX(U.School!$D$2:$D$40,MATCH(RIGHT(A12,LEN(A12)-6),U.School!$A$2:$A$40,0))</f>
        <v>0.82199999999999995</v>
      </c>
      <c r="V12" s="214">
        <f>INDEX('V.Family and Living Situation'!$D$2:$D$40,MATCH(RIGHT(A12,LEN(A12)-6),'V.Family and Living Situation'!$A$2:$A$40,0))</f>
        <v>0.81100000000000005</v>
      </c>
      <c r="W12" s="213">
        <f>INDEX('W.Follow-Up Within 7D Fc2Fc'!$D$2:$D$40,MATCH(RIGHT(A12,LEN(A12)-6),'W.Follow-Up Within 7D Fc2Fc'!$A$2:$A$40,0))</f>
        <v>0.92203389830508475</v>
      </c>
      <c r="X12" s="213">
        <f>INDEX('X.Longterm Svs &amp; Supports'!$D$2:$D$40,MATCH(RIGHT(A12,LEN(A12)-6),'X.Longterm Svs &amp; Supports'!$A$2:$A$40,0))</f>
        <v>0.875</v>
      </c>
      <c r="Y12" s="216">
        <f>INDEX('Y.Community Linkage'!$D$2:$D$40,MATCH(RIGHT(A12,LEN(A12)-6),'Y.Community Linkage'!$A$2:$A$40,0))</f>
        <v>0.178438661710037</v>
      </c>
      <c r="Z12" s="213">
        <f>INDEX('Z.Crisis Follow-Up Within 30'!$D$2:$D$41,MATCH(RIGHT(A12,LEN(A12)-6),'Z.Crisis Follow-Up Within 30'!$A$2:$A$40,0))</f>
        <v>1</v>
      </c>
    </row>
    <row r="13" spans="1:27" s="15" customFormat="1" ht="13.5" customHeight="1" x14ac:dyDescent="0.2">
      <c r="A13" s="9" t="s">
        <v>15</v>
      </c>
      <c r="B13" s="208">
        <f>INDEX('B.Service Target Adult'!$D$2:$D$40,MATCH(RIGHT(A13,LEN(A13)-6),'B.Service Target Adult'!$A$2:$A$40,0))</f>
        <v>1.1062312312312299</v>
      </c>
      <c r="C13" s="208">
        <f>INDEX('C.CounselingTarget'!$D$2:$D$40,MATCH(RIGHT(A13,LEN(A13)-6),'C.CounselingTarget'!$A$2:$A$40,0))</f>
        <v>0.39563106796116498</v>
      </c>
      <c r="D13" s="213">
        <f>INDEX(D.ACTTarget!$D$2:$D$40,MATCH(RIGHT(A13,LEN(A13)-6),D.ACTTarget!$A$2:$A$40,0))</f>
        <v>0.68627450980392202</v>
      </c>
      <c r="E13" s="213">
        <f>INDEX('E.Service Target Child'!$D$2:$D$40,MATCH(RIGHT(A13,LEN(A13)-6),'E.Service Target Child'!$A$2:$A$40,0))</f>
        <v>0.93201754385964897</v>
      </c>
      <c r="F13" s="213">
        <f>INDEX('F.Fam Par Sup Targ Loc234YC'!$D$2:$D$40,MATCH(RIGHT(A13,LEN(A13)-6),'F.Fam Par Sup Targ Loc234YC'!$A$2:$A$40,0))</f>
        <v>0.28836251287332698</v>
      </c>
      <c r="G13" s="214">
        <f>INDEX('G.Community Tenure'!$D$2:$D$40,MATCH(RIGHT(A13,LEN(A13)-6),'G.Community Tenure'!$A$2:$A$40,0))</f>
        <v>0.98599999999999999</v>
      </c>
      <c r="H13" s="213">
        <f>INDEX('H.Adult Improvement'!$D$2:$D$40,MATCH(RIGHT(A13,LEN(A13)-6),'H.Adult Improvement'!$A$2:$A$40,0))</f>
        <v>0.39882697947214102</v>
      </c>
      <c r="I13" s="218">
        <f>INDEX('I.AMH Monthly Service Provision'!$D$2:$D$40,MATCH(RIGHT(A13,LEN(A13)-6),'I.AMH Monthly Service Provision'!$A$2:$A$40,0))</f>
        <v>0.212249208025343</v>
      </c>
      <c r="J13" s="214">
        <f>INDEX('J.Employment Improvement'!$D$2:$D$40,MATCH(RIGHT(A13,LEN(A13)-6),'J.Employment Improvement'!$A$2:$A$40,0))</f>
        <v>0.95899999999999996</v>
      </c>
      <c r="K13" s="213">
        <f>INDEX('K.Residential Stability'!$E$2:$E$40,MATCH(RIGHT(A13,LEN(A13)-6),'K.Residential Stability'!$A$2:$A$40,0))</f>
        <v>0.91</v>
      </c>
      <c r="L13" s="214">
        <f>INDEX(L.EducationalorVolunteeringStre!$D$3:$D$41,MATCH(RIGHT(A13,LEN(A13)-6),L.EducationalorVolunteeringStre!$A$3:$A$41,0))</f>
        <v>0.25600000000000001</v>
      </c>
      <c r="M13" s="214">
        <f>INDEX(M.Hospitalization!$D$2:$D$40,MATCH(RIGHT(A13,LEN(A13)-6),M.Hospitalization!$A$2:$A$40,0))</f>
        <v>1.11904656552028E-2</v>
      </c>
      <c r="N13" s="214">
        <f>INDEX('N.Effective Crisis Response'!$D$2:$D$40,MATCH(RIGHT(A13,LEN(A13)-6),'N.Effective Crisis Response'!$A$2:$A$40,0))</f>
        <v>0.87312687312687298</v>
      </c>
      <c r="O13" s="214">
        <f>INDEX('O.Frequent Admissions'!$D$2:$D$40,MATCH(RIGHT(A13,LEN(A13)-6),'O.Frequent Admissions'!$A$2:$A$40,0))</f>
        <v>2.3739701159056002E-3</v>
      </c>
      <c r="P13" s="218">
        <f>INDEX('P.Access to Crisis Res Serv'!$D$2:$D$40,MATCH(RIGHT(A13,LEN(A13)-6),'P.Access to Crisis Res Serv'!$A$2:$A$40,0))</f>
        <v>0.31573389651531197</v>
      </c>
      <c r="Q13" s="217">
        <f>INDEX('Q.Jail Diversion'!$D$2:$D$40,MATCH(RIGHT(A13,LEN(A13)-6),'Q.Jail Diversion'!$A$2:$A$40,0))</f>
        <v>0.14775666280417099</v>
      </c>
      <c r="R13" s="219">
        <f>INDEX('R.Juve Justice Avoidance'!$D$2:$D$40,MATCH(RIGHT(A13,LEN(A13)-6),'R.Juve Justice Avoidance'!$A$2:$A$40,0))</f>
        <v>0.97797356828193804</v>
      </c>
      <c r="S13" s="213">
        <f>INDEX('S.Improvement Measure Child'!$D$2:$D$40,MATCH(RIGHT(A13,LEN(A13)-6),'S.Improvement Measure Child'!$A$2:$A$40,0))</f>
        <v>0.55600000000000005</v>
      </c>
      <c r="T13" s="213">
        <f>INDEX('T.ChildMonthlyService Provision'!$D$2:$D$40,MATCH(RIGHT(A13,LEN(A13)-6),'T.ChildMonthlyService Provision'!$A$2:$A$40,0))</f>
        <v>0.212249208025343</v>
      </c>
      <c r="U13" s="214">
        <f>INDEX(U.School!$D$2:$D$40,MATCH(RIGHT(A13,LEN(A13)-6),U.School!$A$2:$A$40,0))</f>
        <v>0.61699999999999999</v>
      </c>
      <c r="V13" s="214">
        <f>INDEX('V.Family and Living Situation'!$D$2:$D$40,MATCH(RIGHT(A13,LEN(A13)-6),'V.Family and Living Situation'!$A$2:$A$40,0))</f>
        <v>0.72399999999999998</v>
      </c>
      <c r="W13" s="213">
        <f>INDEX('W.Follow-Up Within 7D Fc2Fc'!$D$2:$D$40,MATCH(RIGHT(A13,LEN(A13)-6),'W.Follow-Up Within 7D Fc2Fc'!$A$2:$A$40,0))</f>
        <v>0.70297029702970293</v>
      </c>
      <c r="X13" s="216">
        <f>INDEX('X.Longterm Svs &amp; Supports'!$D$2:$D$40,MATCH(RIGHT(A13,LEN(A13)-6),'X.Longterm Svs &amp; Supports'!$A$2:$A$40,0))</f>
        <v>0</v>
      </c>
      <c r="Y13" s="216">
        <f>INDEX('Y.Community Linkage'!$D$2:$D$40,MATCH(RIGHT(A13,LEN(A13)-6),'Y.Community Linkage'!$A$2:$A$40,0))</f>
        <v>9.4126506024096404E-2</v>
      </c>
      <c r="Z13" s="213"/>
    </row>
    <row r="14" spans="1:27" s="15" customFormat="1" ht="13.5" customHeight="1" x14ac:dyDescent="0.2">
      <c r="A14" s="9" t="s">
        <v>16</v>
      </c>
      <c r="B14" s="208">
        <f>INDEX('B.Service Target Adult'!$D$2:$D$40,MATCH(RIGHT(A14,LEN(A14)-6),'B.Service Target Adult'!$A$2:$A$40,0))</f>
        <v>0.98253785945210104</v>
      </c>
      <c r="C14" s="208">
        <f>INDEX('C.CounselingTarget'!$D$2:$D$40,MATCH(RIGHT(A14,LEN(A14)-6),'C.CounselingTarget'!$A$2:$A$40,0))</f>
        <v>0.22590963614554199</v>
      </c>
      <c r="D14" s="213">
        <f>INDEX(D.ACTTarget!$D$2:$D$40,MATCH(RIGHT(A14,LEN(A14)-6),D.ACTTarget!$A$2:$A$40,0))</f>
        <v>0.90067829457364401</v>
      </c>
      <c r="E14" s="213">
        <f>INDEX('E.Service Target Child'!$D$2:$D$40,MATCH(RIGHT(A14,LEN(A14)-6),'E.Service Target Child'!$A$2:$A$40,0))</f>
        <v>0.95345926263086</v>
      </c>
      <c r="F14" s="213">
        <f>INDEX('F.Fam Par Sup Targ Loc234YC'!$D$2:$D$40,MATCH(RIGHT(A14,LEN(A14)-6),'F.Fam Par Sup Targ Loc234YC'!$A$2:$A$40,0))</f>
        <v>3.8522398646805303E-2</v>
      </c>
      <c r="G14" s="214">
        <f>INDEX('G.Community Tenure'!$D$2:$D$40,MATCH(RIGHT(A14,LEN(A14)-6),'G.Community Tenure'!$A$2:$A$40,0))</f>
        <v>0.98499999999999999</v>
      </c>
      <c r="H14" s="213">
        <f>INDEX('H.Adult Improvement'!$D$2:$D$40,MATCH(RIGHT(A14,LEN(A14)-6),'H.Adult Improvement'!$A$2:$A$40,0))</f>
        <v>0.50893347993403004</v>
      </c>
      <c r="I14" s="214">
        <f>INDEX('I.AMH Monthly Service Provision'!$D$2:$D$40,MATCH(RIGHT(A14,LEN(A14)-6),'I.AMH Monthly Service Provision'!$A$2:$A$40,0))</f>
        <v>0.49460405425113002</v>
      </c>
      <c r="J14" s="214">
        <f>INDEX('J.Employment Improvement'!$D$2:$D$40,MATCH(RIGHT(A14,LEN(A14)-6),'J.Employment Improvement'!$A$2:$A$40,0))</f>
        <v>0.309</v>
      </c>
      <c r="K14" s="213">
        <f>INDEX('K.Residential Stability'!$E$2:$E$40,MATCH(RIGHT(A14,LEN(A14)-6),'K.Residential Stability'!$A$2:$A$40,0))</f>
        <v>0.88300000000000001</v>
      </c>
      <c r="L14" s="214">
        <f>INDEX(L.EducationalorVolunteeringStre!$D$3:$D$41,MATCH(RIGHT(A14,LEN(A14)-6),L.EducationalorVolunteeringStre!$A$3:$A$41,0))</f>
        <v>0.379</v>
      </c>
      <c r="M14" s="214">
        <f>INDEX(M.Hospitalization!$D$2:$D$40,MATCH(RIGHT(A14,LEN(A14)-6),M.Hospitalization!$A$2:$A$40,0))</f>
        <v>4.5046214893893098E-3</v>
      </c>
      <c r="N14" s="214">
        <f>INDEX('N.Effective Crisis Response'!$D$2:$D$40,MATCH(RIGHT(A14,LEN(A14)-6),'N.Effective Crisis Response'!$A$2:$A$40,0))</f>
        <v>0.82984684348150894</v>
      </c>
      <c r="O14" s="214">
        <f>INDEX('O.Frequent Admissions'!$D$2:$D$40,MATCH(RIGHT(A14,LEN(A14)-6),'O.Frequent Admissions'!$A$2:$A$40,0))</f>
        <v>3.9891722467587999E-4</v>
      </c>
      <c r="P14" s="214">
        <f>INDEX('P.Access to Crisis Res Serv'!$D$2:$D$40,MATCH(RIGHT(A14,LEN(A14)-6),'P.Access to Crisis Res Serv'!$A$2:$A$40,0))</f>
        <v>0.19460793620656899</v>
      </c>
      <c r="Q14" s="217">
        <f>INDEX('Q.Jail Diversion'!$D$2:$D$40,MATCH(RIGHT(A14,LEN(A14)-6),'Q.Jail Diversion'!$A$2:$A$40,0))</f>
        <v>9.9358254656800205E-2</v>
      </c>
      <c r="R14" s="219">
        <f>INDEX('R.Juve Justice Avoidance'!$D$2:$D$40,MATCH(RIGHT(A14,LEN(A14)-6),'R.Juve Justice Avoidance'!$A$2:$A$40,0))</f>
        <v>0.99701556171392003</v>
      </c>
      <c r="S14" s="213">
        <f>INDEX('S.Improvement Measure Child'!$D$2:$D$40,MATCH(RIGHT(A14,LEN(A14)-6),'S.Improvement Measure Child'!$A$2:$A$40,0))</f>
        <v>0.51100000000000001</v>
      </c>
      <c r="T14" s="213">
        <f>INDEX('T.ChildMonthlyService Provision'!$D$2:$D$40,MATCH(RIGHT(A14,LEN(A14)-6),'T.ChildMonthlyService Provision'!$A$2:$A$40,0))</f>
        <v>0.49460405425113002</v>
      </c>
      <c r="U14" s="214">
        <f>INDEX(U.School!$D$2:$D$40,MATCH(RIGHT(A14,LEN(A14)-6),U.School!$A$2:$A$40,0))</f>
        <v>0.74099999999999999</v>
      </c>
      <c r="V14" s="214">
        <f>INDEX('V.Family and Living Situation'!$D$2:$D$40,MATCH(RIGHT(A14,LEN(A14)-6),'V.Family and Living Situation'!$A$2:$A$40,0))</f>
        <v>0.78</v>
      </c>
      <c r="W14" s="213">
        <f>INDEX('W.Follow-Up Within 7D Fc2Fc'!$D$2:$D$40,MATCH(RIGHT(A14,LEN(A14)-6),'W.Follow-Up Within 7D Fc2Fc'!$A$2:$A$40,0))</f>
        <v>0.35006119951040393</v>
      </c>
      <c r="X14" s="216">
        <f>INDEX('X.Longterm Svs &amp; Supports'!$D$2:$D$40,MATCH(RIGHT(A14,LEN(A14)-6),'X.Longterm Svs &amp; Supports'!$A$2:$A$40,0))</f>
        <v>0.35294117647058798</v>
      </c>
      <c r="Y14" s="216">
        <f>INDEX('Y.Community Linkage'!$D$2:$D$40,MATCH(RIGHT(A14,LEN(A14)-6),'Y.Community Linkage'!$A$2:$A$40,0))</f>
        <v>0.29174936206407698</v>
      </c>
      <c r="Z14" s="213">
        <f>INDEX('Z.Crisis Follow-Up Within 30'!$D$2:$D$41,MATCH(RIGHT(A14,LEN(A14)-6),'Z.Crisis Follow-Up Within 30'!$A$2:$A$40,0))</f>
        <v>0.822784810126582</v>
      </c>
    </row>
    <row r="15" spans="1:27" s="15" customFormat="1" ht="13.5" customHeight="1" x14ac:dyDescent="0.2">
      <c r="A15" s="9" t="s">
        <v>17</v>
      </c>
      <c r="B15" s="208">
        <f>INDEX('B.Service Target Adult'!$D$2:$D$40,MATCH(RIGHT(A15,LEN(A15)-6),'B.Service Target Adult'!$A$2:$A$40,0))</f>
        <v>1.03947209105219</v>
      </c>
      <c r="C15" s="208">
        <f>INDEX('C.CounselingTarget'!$D$2:$D$40,MATCH(RIGHT(A15,LEN(A15)-6),'C.CounselingTarget'!$A$2:$A$40,0))</f>
        <v>0.21153846153846201</v>
      </c>
      <c r="D15" s="213">
        <f>INDEX(D.ACTTarget!$D$2:$D$40,MATCH(RIGHT(A15,LEN(A15)-6),D.ACTTarget!$A$2:$A$40,0))</f>
        <v>0.87188612099644103</v>
      </c>
      <c r="E15" s="213">
        <f>INDEX('E.Service Target Child'!$D$2:$D$40,MATCH(RIGHT(A15,LEN(A15)-6),'E.Service Target Child'!$A$2:$A$40,0))</f>
        <v>1.1039215686274499</v>
      </c>
      <c r="F15" s="213">
        <f>INDEX('F.Fam Par Sup Targ Loc234YC'!$D$2:$D$40,MATCH(RIGHT(A15,LEN(A15)-6),'F.Fam Par Sup Targ Loc234YC'!$A$2:$A$40,0))</f>
        <v>0.14465937762825901</v>
      </c>
      <c r="G15" s="214">
        <f>INDEX('G.Community Tenure'!$D$2:$D$40,MATCH(RIGHT(A15,LEN(A15)-6),'G.Community Tenure'!$A$2:$A$40,0))</f>
        <v>0.98699999999999999</v>
      </c>
      <c r="H15" s="213">
        <f>INDEX('H.Adult Improvement'!$D$2:$D$40,MATCH(RIGHT(A15,LEN(A15)-6),'H.Adult Improvement'!$A$2:$A$40,0))</f>
        <v>0.490405117270789</v>
      </c>
      <c r="I15" s="214">
        <f>INDEX('I.AMH Monthly Service Provision'!$D$2:$D$40,MATCH(RIGHT(A15,LEN(A15)-6),'I.AMH Monthly Service Provision'!$A$2:$A$40,0))</f>
        <v>0.76336477987421403</v>
      </c>
      <c r="J15" s="214">
        <f>INDEX('J.Employment Improvement'!$D$2:$D$40,MATCH(RIGHT(A15,LEN(A15)-6),'J.Employment Improvement'!$A$2:$A$40,0))</f>
        <v>0.25700000000000001</v>
      </c>
      <c r="K15" s="213">
        <f>INDEX('K.Residential Stability'!$E$2:$E$40,MATCH(RIGHT(A15,LEN(A15)-6),'K.Residential Stability'!$A$2:$A$40,0))</f>
        <v>0.94699999999999995</v>
      </c>
      <c r="L15" s="214">
        <f>INDEX(L.EducationalorVolunteeringStre!$D$3:$D$41,MATCH(RIGHT(A15,LEN(A15)-6),L.EducationalorVolunteeringStre!$A$3:$A$41,0))</f>
        <v>0.41399999999999998</v>
      </c>
      <c r="M15" s="214">
        <f>INDEX(M.Hospitalization!$D$2:$D$40,MATCH(RIGHT(A15,LEN(A15)-6),M.Hospitalization!$A$2:$A$40,0))</f>
        <v>1.35794971566521E-2</v>
      </c>
      <c r="N15" s="214">
        <f>INDEX('N.Effective Crisis Response'!$D$2:$D$40,MATCH(RIGHT(A15,LEN(A15)-6),'N.Effective Crisis Response'!$A$2:$A$40,0))</f>
        <v>0.82844036697247703</v>
      </c>
      <c r="O15" s="214">
        <f>INDEX('O.Frequent Admissions'!$D$2:$D$40,MATCH(RIGHT(A15,LEN(A15)-6),'O.Frequent Admissions'!$A$2:$A$40,0))</f>
        <v>2.68039482641253E-3</v>
      </c>
      <c r="P15" s="214">
        <f>INDEX('P.Access to Crisis Res Serv'!$D$2:$D$40,MATCH(RIGHT(A15,LEN(A15)-6),'P.Access to Crisis Res Serv'!$A$2:$A$40,0))</f>
        <v>0.81173982020095203</v>
      </c>
      <c r="Q15" s="217">
        <f>INDEX('Q.Jail Diversion'!$D$2:$D$40,MATCH(RIGHT(A15,LEN(A15)-6),'Q.Jail Diversion'!$A$2:$A$40,0))</f>
        <v>0.14813601236476001</v>
      </c>
      <c r="R15" s="219">
        <f>INDEX('R.Juve Justice Avoidance'!$D$2:$D$40,MATCH(RIGHT(A15,LEN(A15)-6),'R.Juve Justice Avoidance'!$A$2:$A$40,0))</f>
        <v>1</v>
      </c>
      <c r="S15" s="213">
        <f>INDEX('S.Improvement Measure Child'!$D$2:$D$40,MATCH(RIGHT(A15,LEN(A15)-6),'S.Improvement Measure Child'!$A$2:$A$40,0))</f>
        <v>0.441</v>
      </c>
      <c r="T15" s="213">
        <f>INDEX('T.ChildMonthlyService Provision'!$D$2:$D$40,MATCH(RIGHT(A15,LEN(A15)-6),'T.ChildMonthlyService Provision'!$A$2:$A$40,0))</f>
        <v>0.76336477987421403</v>
      </c>
      <c r="U15" s="214">
        <f>INDEX(U.School!$D$2:$D$40,MATCH(RIGHT(A15,LEN(A15)-6),U.School!$A$2:$A$40,0))</f>
        <v>0.503</v>
      </c>
      <c r="V15" s="214">
        <f>INDEX('V.Family and Living Situation'!$D$2:$D$40,MATCH(RIGHT(A15,LEN(A15)-6),'V.Family and Living Situation'!$A$2:$A$40,0))</f>
        <v>0.74199999999999999</v>
      </c>
      <c r="W15" s="213">
        <f>INDEX('W.Follow-Up Within 7D Fc2Fc'!$D$2:$D$40,MATCH(RIGHT(A15,LEN(A15)-6),'W.Follow-Up Within 7D Fc2Fc'!$A$2:$A$40,0))</f>
        <v>0.93032786885245899</v>
      </c>
      <c r="X15" s="216">
        <f>INDEX('X.Longterm Svs &amp; Supports'!$D$2:$D$40,MATCH(RIGHT(A15,LEN(A15)-6),'X.Longterm Svs &amp; Supports'!$A$2:$A$40,0))</f>
        <v>0.44444444444444398</v>
      </c>
      <c r="Y15" s="216">
        <f>INDEX('Y.Community Linkage'!$D$2:$D$40,MATCH(RIGHT(A15,LEN(A15)-6),'Y.Community Linkage'!$A$2:$A$40,0))</f>
        <v>0.201701524282169</v>
      </c>
      <c r="Z15" s="213">
        <f>INDEX('Z.Crisis Follow-Up Within 30'!$D$2:$D$41,MATCH(RIGHT(A15,LEN(A15)-6),'Z.Crisis Follow-Up Within 30'!$A$2:$A$40,0))</f>
        <v>1</v>
      </c>
    </row>
    <row r="16" spans="1:27" s="15" customFormat="1" ht="13.5" customHeight="1" x14ac:dyDescent="0.2">
      <c r="A16" s="9" t="s">
        <v>18</v>
      </c>
      <c r="B16" s="208">
        <f>INDEX('B.Service Target Adult'!$D$2:$D$40,MATCH(RIGHT(A16,LEN(A16)-6),'B.Service Target Adult'!$A$2:$A$40,0))</f>
        <v>1.14105594956659</v>
      </c>
      <c r="C16" s="208">
        <f>INDEX('C.CounselingTarget'!$D$2:$D$40,MATCH(RIGHT(A16,LEN(A16)-6),'C.CounselingTarget'!$A$2:$A$40,0))</f>
        <v>0.18985849056603801</v>
      </c>
      <c r="D16" s="213">
        <f>INDEX(D.ACTTarget!$D$2:$D$40,MATCH(RIGHT(A16,LEN(A16)-6),D.ACTTarget!$A$2:$A$40,0))</f>
        <v>0.81066176470588203</v>
      </c>
      <c r="E16" s="213">
        <f>INDEX('E.Service Target Child'!$D$2:$D$40,MATCH(RIGHT(A16,LEN(A16)-6),'E.Service Target Child'!$A$2:$A$40,0))</f>
        <v>0.93688118811881205</v>
      </c>
      <c r="F16" s="216">
        <f>INDEX('F.Fam Par Sup Targ Loc234YC'!$D$2:$D$40,MATCH(RIGHT(A16,LEN(A16)-6),'F.Fam Par Sup Targ Loc234YC'!$A$2:$A$40,0))</f>
        <v>0.17854406130268199</v>
      </c>
      <c r="G16" s="218">
        <f>INDEX('G.Community Tenure'!$D$2:$D$40,MATCH(RIGHT(A16,LEN(A16)-6),'G.Community Tenure'!$A$2:$A$40,0))</f>
        <v>0.97399999999999998</v>
      </c>
      <c r="H16" s="213">
        <f>INDEX('H.Adult Improvement'!$D$2:$D$40,MATCH(RIGHT(A16,LEN(A16)-6),'H.Adult Improvement'!$A$2:$A$40,0))</f>
        <v>0.52315394242803503</v>
      </c>
      <c r="I16" s="218">
        <f>INDEX('I.AMH Monthly Service Provision'!$D$2:$D$40,MATCH(RIGHT(A16,LEN(A16)-6),'I.AMH Monthly Service Provision'!$A$2:$A$40,0))</f>
        <v>0.36826599326599302</v>
      </c>
      <c r="J16" s="214">
        <f>INDEX('J.Employment Improvement'!$D$2:$D$40,MATCH(RIGHT(A16,LEN(A16)-6),'J.Employment Improvement'!$A$2:$A$40,0))</f>
        <v>0.30499999999999999</v>
      </c>
      <c r="K16" s="213">
        <f>INDEX('K.Residential Stability'!$E$2:$E$40,MATCH(RIGHT(A16,LEN(A16)-6),'K.Residential Stability'!$A$2:$A$40,0))</f>
        <v>0.90500000000000003</v>
      </c>
      <c r="L16" s="214">
        <f>INDEX(L.EducationalorVolunteeringStre!$D$3:$D$41,MATCH(RIGHT(A16,LEN(A16)-6),L.EducationalorVolunteeringStre!$A$3:$A$41,0))</f>
        <v>0.18099999999999999</v>
      </c>
      <c r="M16" s="214">
        <f>INDEX(M.Hospitalization!$D$2:$D$40,MATCH(RIGHT(A16,LEN(A16)-6),M.Hospitalization!$A$2:$A$40,0))</f>
        <v>1.3583123648141401E-2</v>
      </c>
      <c r="N16" s="214">
        <f>INDEX('N.Effective Crisis Response'!$D$2:$D$40,MATCH(RIGHT(A16,LEN(A16)-6),'N.Effective Crisis Response'!$A$2:$A$40,0))</f>
        <v>0.80829756795422003</v>
      </c>
      <c r="O16" s="214">
        <f>INDEX('O.Frequent Admissions'!$D$2:$D$40,MATCH(RIGHT(A16,LEN(A16)-6),'O.Frequent Admissions'!$A$2:$A$40,0))</f>
        <v>7.9808459696727901E-4</v>
      </c>
      <c r="P16" s="214">
        <f>INDEX('P.Access to Crisis Res Serv'!$D$2:$D$40,MATCH(RIGHT(A16,LEN(A16)-6),'P.Access to Crisis Res Serv'!$A$2:$A$40,0))</f>
        <v>0.366292134831461</v>
      </c>
      <c r="Q16" s="217">
        <f>INDEX('Q.Jail Diversion'!$D$2:$D$40,MATCH(RIGHT(A16,LEN(A16)-6),'Q.Jail Diversion'!$A$2:$A$40,0))</f>
        <v>5.3966480446927402E-2</v>
      </c>
      <c r="R16" s="219">
        <f>INDEX('R.Juve Justice Avoidance'!$D$2:$D$40,MATCH(RIGHT(A16,LEN(A16)-6),'R.Juve Justice Avoidance'!$A$2:$A$40,0))</f>
        <v>0.98792270531401005</v>
      </c>
      <c r="S16" s="213">
        <f>INDEX('S.Improvement Measure Child'!$D$2:$D$40,MATCH(RIGHT(A16,LEN(A16)-6),'S.Improvement Measure Child'!$A$2:$A$40,0))</f>
        <v>0.39700000000000002</v>
      </c>
      <c r="T16" s="213">
        <f>INDEX('T.ChildMonthlyService Provision'!$D$2:$D$40,MATCH(RIGHT(A16,LEN(A16)-6),'T.ChildMonthlyService Provision'!$A$2:$A$40,0))</f>
        <v>0.36826599326599302</v>
      </c>
      <c r="U16" s="214">
        <f>INDEX(U.School!$D$2:$D$40,MATCH(RIGHT(A16,LEN(A16)-6),U.School!$A$2:$A$40,0))</f>
        <v>0.80200000000000005</v>
      </c>
      <c r="V16" s="214">
        <f>INDEX('V.Family and Living Situation'!$D$2:$D$40,MATCH(RIGHT(A16,LEN(A16)-6),'V.Family and Living Situation'!$A$2:$A$40,0))</f>
        <v>0.78200000000000003</v>
      </c>
      <c r="W16" s="213">
        <f>INDEX('W.Follow-Up Within 7D Fc2Fc'!$D$2:$D$40,MATCH(RIGHT(A16,LEN(A16)-6),'W.Follow-Up Within 7D Fc2Fc'!$A$2:$A$40,0))</f>
        <v>0.65</v>
      </c>
      <c r="X16" s="216">
        <f>INDEX('X.Longterm Svs &amp; Supports'!$D$2:$D$40,MATCH(RIGHT(A16,LEN(A16)-6),'X.Longterm Svs &amp; Supports'!$A$2:$A$40,0))</f>
        <v>0</v>
      </c>
      <c r="Y16" s="216">
        <f>INDEX('Y.Community Linkage'!$D$2:$D$40,MATCH(RIGHT(A16,LEN(A16)-6),'Y.Community Linkage'!$A$2:$A$40,0))</f>
        <v>0.18589025755879099</v>
      </c>
      <c r="Z16" s="213">
        <f>INDEX('Z.Crisis Follow-Up Within 30'!$D$2:$D$41,MATCH(RIGHT(A16,LEN(A16)-6),'Z.Crisis Follow-Up Within 30'!$A$2:$A$40,0))</f>
        <v>1</v>
      </c>
    </row>
    <row r="17" spans="1:26" s="15" customFormat="1" ht="13.5" customHeight="1" x14ac:dyDescent="0.2">
      <c r="A17" s="9" t="s">
        <v>19</v>
      </c>
      <c r="B17" s="208">
        <f>INDEX('B.Service Target Adult'!$D$2:$D$40,MATCH(RIGHT(A17,LEN(A17)-6),'B.Service Target Adult'!$A$2:$A$40,0))</f>
        <v>1.05539215686275</v>
      </c>
      <c r="C17" s="208">
        <f>INDEX('C.CounselingTarget'!$D$2:$D$40,MATCH(RIGHT(A17,LEN(A17)-6),'C.CounselingTarget'!$A$2:$A$40,0))</f>
        <v>0.17514124293785299</v>
      </c>
      <c r="D17" s="213">
        <f>INDEX(D.ACTTarget!$D$2:$D$40,MATCH(RIGHT(A17,LEN(A17)-6),D.ACTTarget!$A$2:$A$40,0))</f>
        <v>0.54444444444444395</v>
      </c>
      <c r="E17" s="213">
        <f>INDEX('E.Service Target Child'!$D$2:$D$40,MATCH(RIGHT(A17,LEN(A17)-6),'E.Service Target Child'!$A$2:$A$40,0))</f>
        <v>0.859338061465721</v>
      </c>
      <c r="F17" s="213">
        <f>INDEX('F.Fam Par Sup Targ Loc234YC'!$D$2:$D$40,MATCH(RIGHT(A17,LEN(A17)-6),'F.Fam Par Sup Targ Loc234YC'!$A$2:$A$40,0))</f>
        <v>0.13126079447323</v>
      </c>
      <c r="G17" s="214">
        <f>INDEX('G.Community Tenure'!$D$2:$D$40,MATCH(RIGHT(A17,LEN(A17)-6),'G.Community Tenure'!$A$2:$A$40,0))</f>
        <v>0.998</v>
      </c>
      <c r="H17" s="213">
        <f>INDEX('H.Adult Improvement'!$D$2:$D$40,MATCH(RIGHT(A17,LEN(A17)-6),'H.Adult Improvement'!$A$2:$A$40,0))</f>
        <v>0.33277310924369702</v>
      </c>
      <c r="I17" s="218">
        <f>INDEX('I.AMH Monthly Service Provision'!$D$2:$D$40,MATCH(RIGHT(A17,LEN(A17)-6),'I.AMH Monthly Service Provision'!$A$2:$A$40,0))</f>
        <v>0.50613915416098199</v>
      </c>
      <c r="J17" s="214">
        <f>INDEX('J.Employment Improvement'!$D$2:$D$40,MATCH(RIGHT(A17,LEN(A17)-6),'J.Employment Improvement'!$A$2:$A$40,0))</f>
        <v>0.48599999999999999</v>
      </c>
      <c r="K17" s="213">
        <f>INDEX('K.Residential Stability'!$E$2:$E$40,MATCH(RIGHT(A17,LEN(A17)-6),'K.Residential Stability'!$A$2:$A$40,0))</f>
        <v>0.92600000000000005</v>
      </c>
      <c r="L17" s="214">
        <f>INDEX(L.EducationalorVolunteeringStre!$D$3:$D$41,MATCH(RIGHT(A17,LEN(A17)-6),L.EducationalorVolunteeringStre!$A$3:$A$41,0))</f>
        <v>0.33200000000000002</v>
      </c>
      <c r="M17" s="214">
        <f>INDEX(M.Hospitalization!$D$2:$D$40,MATCH(RIGHT(A17,LEN(A17)-6),M.Hospitalization!$A$2:$A$40,0))</f>
        <v>1.2994683939885799E-2</v>
      </c>
      <c r="N17" s="214">
        <f>INDEX('N.Effective Crisis Response'!$D$2:$D$40,MATCH(RIGHT(A17,LEN(A17)-6),'N.Effective Crisis Response'!$A$2:$A$40,0))</f>
        <v>0.94605263157894703</v>
      </c>
      <c r="O17" s="214">
        <f>INDEX('O.Frequent Admissions'!$D$2:$D$40,MATCH(RIGHT(A17,LEN(A17)-6),'O.Frequent Admissions'!$A$2:$A$40,0))</f>
        <v>1.75592625109745E-4</v>
      </c>
      <c r="P17" s="214">
        <f>INDEX('P.Access to Crisis Res Serv'!$D$2:$D$40,MATCH(RIGHT(A17,LEN(A17)-6),'P.Access to Crisis Res Serv'!$A$2:$A$40,0))</f>
        <v>0.96059113300492605</v>
      </c>
      <c r="Q17" s="215">
        <f>INDEX('Q.Jail Diversion'!$D$2:$D$40,MATCH(RIGHT(A17,LEN(A17)-6),'Q.Jail Diversion'!$A$2:$A$40,0))</f>
        <v>0.13748815566835901</v>
      </c>
      <c r="R17" s="219">
        <f>INDEX('R.Juve Justice Avoidance'!$D$2:$D$40,MATCH(RIGHT(A17,LEN(A17)-6),'R.Juve Justice Avoidance'!$A$2:$A$40,0))</f>
        <v>0.99632352941176505</v>
      </c>
      <c r="S17" s="213">
        <f>INDEX('S.Improvement Measure Child'!$D$2:$D$40,MATCH(RIGHT(A17,LEN(A17)-6),'S.Improvement Measure Child'!$A$2:$A$40,0))</f>
        <v>0.33</v>
      </c>
      <c r="T17" s="213">
        <f>INDEX('T.ChildMonthlyService Provision'!$D$2:$D$40,MATCH(RIGHT(A17,LEN(A17)-6),'T.ChildMonthlyService Provision'!$A$2:$A$40,0))</f>
        <v>0.50613915416098199</v>
      </c>
      <c r="U17" s="214">
        <f>INDEX(U.School!$D$2:$D$40,MATCH(RIGHT(A17,LEN(A17)-6),U.School!$A$2:$A$40,0))</f>
        <v>0.873</v>
      </c>
      <c r="V17" s="214">
        <f>INDEX('V.Family and Living Situation'!$D$2:$D$40,MATCH(RIGHT(A17,LEN(A17)-6),'V.Family and Living Situation'!$A$2:$A$40,0))</f>
        <v>0.73299999999999998</v>
      </c>
      <c r="W17" s="216">
        <f>INDEX('W.Follow-Up Within 7D Fc2Fc'!$D$2:$D$40,MATCH(RIGHT(A17,LEN(A17)-6),'W.Follow-Up Within 7D Fc2Fc'!$A$2:$A$40,0))</f>
        <v>0.14285714285714285</v>
      </c>
      <c r="X17" s="216">
        <f>INDEX('X.Longterm Svs &amp; Supports'!$D$2:$D$40,MATCH(RIGHT(A17,LEN(A17)-6),'X.Longterm Svs &amp; Supports'!$A$2:$A$40,0))</f>
        <v>0.2</v>
      </c>
      <c r="Y17" s="216">
        <f>INDEX('Y.Community Linkage'!$D$2:$D$40,MATCH(RIGHT(A17,LEN(A17)-6),'Y.Community Linkage'!$A$2:$A$40,0))</f>
        <v>0.177514792899408</v>
      </c>
      <c r="Z17" s="213"/>
    </row>
    <row r="18" spans="1:26" s="15" customFormat="1" ht="13.5" customHeight="1" x14ac:dyDescent="0.2">
      <c r="A18" s="9" t="s">
        <v>20</v>
      </c>
      <c r="B18" s="208">
        <f>INDEX('B.Service Target Adult'!$D$2:$D$40,MATCH(RIGHT(A18,LEN(A18)-6),'B.Service Target Adult'!$A$2:$A$40,0))</f>
        <v>0.99197002141327595</v>
      </c>
      <c r="C18" s="208">
        <f>INDEX('C.CounselingTarget'!$D$2:$D$40,MATCH(RIGHT(A18,LEN(A18)-6),'C.CounselingTarget'!$A$2:$A$40,0))</f>
        <v>0.90066225165562896</v>
      </c>
      <c r="D18" s="213">
        <f>INDEX(D.ACTTarget!$D$2:$D$40,MATCH(RIGHT(A18,LEN(A18)-6),D.ACTTarget!$A$2:$A$40,0))</f>
        <v>0.78571428571428603</v>
      </c>
      <c r="E18" s="213">
        <f>INDEX('E.Service Target Child'!$D$2:$D$40,MATCH(RIGHT(A18,LEN(A18)-6),'E.Service Target Child'!$A$2:$A$40,0))</f>
        <v>1.05176767676768</v>
      </c>
      <c r="F18" s="213">
        <f>INDEX('F.Fam Par Sup Targ Loc234YC'!$D$2:$D$40,MATCH(RIGHT(A18,LEN(A18)-6),'F.Fam Par Sup Targ Loc234YC'!$A$2:$A$40,0))</f>
        <v>0.117088607594937</v>
      </c>
      <c r="G18" s="214">
        <f>INDEX('G.Community Tenure'!$D$2:$D$40,MATCH(RIGHT(A18,LEN(A18)-6),'G.Community Tenure'!$A$2:$A$40,0))</f>
        <v>0.98399999999999999</v>
      </c>
      <c r="H18" s="213">
        <f>INDEX('H.Adult Improvement'!$D$2:$D$40,MATCH(RIGHT(A18,LEN(A18)-6),'H.Adult Improvement'!$A$2:$A$40,0))</f>
        <v>0.425914047466325</v>
      </c>
      <c r="I18" s="214">
        <f>INDEX('I.AMH Monthly Service Provision'!$D$2:$D$40,MATCH(RIGHT(A18,LEN(A18)-6),'I.AMH Monthly Service Provision'!$A$2:$A$40,0))</f>
        <v>0.83639596917605197</v>
      </c>
      <c r="J18" s="214">
        <f>INDEX('J.Employment Improvement'!$D$2:$D$40,MATCH(RIGHT(A18,LEN(A18)-6),'J.Employment Improvement'!$A$2:$A$40,0))</f>
        <v>0.90900000000000003</v>
      </c>
      <c r="K18" s="213">
        <f>INDEX('K.Residential Stability'!$E$2:$E$40,MATCH(RIGHT(A18,LEN(A18)-6),'K.Residential Stability'!$A$2:$A$40,0))</f>
        <v>0.84099999999999997</v>
      </c>
      <c r="L18" s="214">
        <f>INDEX(L.EducationalorVolunteeringStre!$D$3:$D$41,MATCH(RIGHT(A18,LEN(A18)-6),L.EducationalorVolunteeringStre!$A$3:$A$41,0))</f>
        <v>0.52600000000000002</v>
      </c>
      <c r="M18" s="214">
        <f>INDEX(M.Hospitalization!$D$2:$D$40,MATCH(RIGHT(A18,LEN(A18)-6),M.Hospitalization!$A$2:$A$40,0))</f>
        <v>1.0134637374338199E-2</v>
      </c>
      <c r="N18" s="214">
        <f>INDEX('N.Effective Crisis Response'!$D$2:$D$40,MATCH(RIGHT(A18,LEN(A18)-6),'N.Effective Crisis Response'!$A$2:$A$40,0))</f>
        <v>0.84746760895170803</v>
      </c>
      <c r="O18" s="214">
        <f>INDEX('O.Frequent Admissions'!$D$2:$D$40,MATCH(RIGHT(A18,LEN(A18)-6),'O.Frequent Admissions'!$A$2:$A$40,0))</f>
        <v>8.6254214694581695E-4</v>
      </c>
      <c r="P18" s="214">
        <f>INDEX('P.Access to Crisis Res Serv'!$D$2:$D$40,MATCH(RIGHT(A18,LEN(A18)-6),'P.Access to Crisis Res Serv'!$A$2:$A$40,0))</f>
        <v>0.848563968668407</v>
      </c>
      <c r="Q18" s="217">
        <f>INDEX('Q.Jail Diversion'!$D$2:$D$40,MATCH(RIGHT(A18,LEN(A18)-6),'Q.Jail Diversion'!$A$2:$A$40,0))</f>
        <v>7.5289249146757706E-2</v>
      </c>
      <c r="R18" s="219">
        <f>INDEX('R.Juve Justice Avoidance'!$D$2:$D$40,MATCH(RIGHT(A18,LEN(A18)-6),'R.Juve Justice Avoidance'!$A$2:$A$40,0))</f>
        <v>0.98709677419354802</v>
      </c>
      <c r="S18" s="213">
        <f>INDEX('S.Improvement Measure Child'!$D$2:$D$40,MATCH(RIGHT(A18,LEN(A18)-6),'S.Improvement Measure Child'!$A$2:$A$40,0))</f>
        <v>0.38900000000000001</v>
      </c>
      <c r="T18" s="213">
        <f>INDEX('T.ChildMonthlyService Provision'!$D$2:$D$40,MATCH(RIGHT(A18,LEN(A18)-6),'T.ChildMonthlyService Provision'!$A$2:$A$40,0))</f>
        <v>0.83639596917605197</v>
      </c>
      <c r="U18" s="214">
        <f>INDEX(U.School!$D$2:$D$40,MATCH(RIGHT(A18,LEN(A18)-6),U.School!$A$2:$A$40,0))</f>
        <v>0.68600000000000005</v>
      </c>
      <c r="V18" s="214">
        <f>INDEX('V.Family and Living Situation'!$D$2:$D$40,MATCH(RIGHT(A18,LEN(A18)-6),'V.Family and Living Situation'!$A$2:$A$40,0))</f>
        <v>0.745</v>
      </c>
      <c r="W18" s="213">
        <f>INDEX('W.Follow-Up Within 7D Fc2Fc'!$D$2:$D$40,MATCH(RIGHT(A18,LEN(A18)-6),'W.Follow-Up Within 7D Fc2Fc'!$A$2:$A$40,0))</f>
        <v>0.67391304347826086</v>
      </c>
      <c r="X18" s="213">
        <f>INDEX('X.Longterm Svs &amp; Supports'!$D$2:$D$40,MATCH(RIGHT(A18,LEN(A18)-6),'X.Longterm Svs &amp; Supports'!$A$2:$A$40,0))</f>
        <v>0.92857142857142905</v>
      </c>
      <c r="Y18" s="213">
        <f>INDEX('Y.Community Linkage'!$D$2:$D$40,MATCH(RIGHT(A18,LEN(A18)-6),'Y.Community Linkage'!$A$2:$A$40,0))</f>
        <v>0.31882591093117402</v>
      </c>
      <c r="Z18" s="213">
        <f>INDEX('Z.Crisis Follow-Up Within 30'!$D$2:$D$41,MATCH(RIGHT(A18,LEN(A18)-6),'Z.Crisis Follow-Up Within 30'!$A$2:$A$40,0))</f>
        <v>0.94974874371859297</v>
      </c>
    </row>
    <row r="19" spans="1:26" s="15" customFormat="1" ht="13.5" customHeight="1" x14ac:dyDescent="0.2">
      <c r="A19" s="9" t="s">
        <v>21</v>
      </c>
      <c r="B19" s="208">
        <f>INDEX('B.Service Target Adult'!$D$2:$D$40,MATCH(RIGHT(A19,LEN(A19)-6),'B.Service Target Adult'!$A$2:$A$40,0))</f>
        <v>0.89783677482792501</v>
      </c>
      <c r="C19" s="208">
        <f>INDEX('C.CounselingTarget'!$D$2:$D$40,MATCH(RIGHT(A19,LEN(A19)-6),'C.CounselingTarget'!$A$2:$A$40,0))</f>
        <v>0.106809078771696</v>
      </c>
      <c r="D19" s="213">
        <f>INDEX(D.ACTTarget!$D$2:$D$40,MATCH(RIGHT(A19,LEN(A19)-6),D.ACTTarget!$A$2:$A$40,0))</f>
        <v>0.83378746594005504</v>
      </c>
      <c r="E19" s="213">
        <f>INDEX('E.Service Target Child'!$D$2:$D$40,MATCH(RIGHT(A19,LEN(A19)-6),'E.Service Target Child'!$A$2:$A$40,0))</f>
        <v>0.96651617757712605</v>
      </c>
      <c r="F19" s="213">
        <f>INDEX('F.Fam Par Sup Targ Loc234YC'!$D$2:$D$40,MATCH(RIGHT(A19,LEN(A19)-6),'F.Fam Par Sup Targ Loc234YC'!$A$2:$A$40,0))</f>
        <v>0.19004250151791099</v>
      </c>
      <c r="G19" s="214">
        <f>INDEX('G.Community Tenure'!$D$2:$D$40,MATCH(RIGHT(A19,LEN(A19)-6),'G.Community Tenure'!$A$2:$A$40,0))</f>
        <v>0.998</v>
      </c>
      <c r="H19" s="213">
        <f>INDEX('H.Adult Improvement'!$D$2:$D$40,MATCH(RIGHT(A19,LEN(A19)-6),'H.Adult Improvement'!$A$2:$A$40,0))</f>
        <v>0.60309278350515505</v>
      </c>
      <c r="I19" s="218">
        <f>INDEX('I.AMH Monthly Service Provision'!$D$2:$D$40,MATCH(RIGHT(A19,LEN(A19)-6),'I.AMH Monthly Service Provision'!$A$2:$A$40,0))</f>
        <v>0.28490672696438701</v>
      </c>
      <c r="J19" s="214">
        <f>INDEX('J.Employment Improvement'!$D$2:$D$40,MATCH(RIGHT(A19,LEN(A19)-6),'J.Employment Improvement'!$A$2:$A$40,0))</f>
        <v>0.93799999999999994</v>
      </c>
      <c r="K19" s="213">
        <f>INDEX('K.Residential Stability'!$E$2:$E$40,MATCH(RIGHT(A19,LEN(A19)-6),'K.Residential Stability'!$A$2:$A$40,0))</f>
        <v>0.88</v>
      </c>
      <c r="L19" s="214">
        <f>INDEX(L.EducationalorVolunteeringStre!$D$3:$D$41,MATCH(RIGHT(A19,LEN(A19)-6),L.EducationalorVolunteeringStre!$A$3:$A$41,0))</f>
        <v>0.32200000000000001</v>
      </c>
      <c r="M19" s="214">
        <f>INDEX(M.Hospitalization!$D$2:$D$40,MATCH(RIGHT(A19,LEN(A19)-6),M.Hospitalization!$A$2:$A$40,0))</f>
        <v>4.90276734542207E-3</v>
      </c>
      <c r="N19" s="214">
        <f>INDEX('N.Effective Crisis Response'!$D$2:$D$40,MATCH(RIGHT(A19,LEN(A19)-6),'N.Effective Crisis Response'!$A$2:$A$40,0))</f>
        <v>0.99545454545454504</v>
      </c>
      <c r="O19" s="214"/>
      <c r="P19" s="214">
        <f>INDEX('P.Access to Crisis Res Serv'!$D$2:$D$40,MATCH(RIGHT(A19,LEN(A19)-6),'P.Access to Crisis Res Serv'!$A$2:$A$40,0))</f>
        <v>0.30263157894736797</v>
      </c>
      <c r="Q19" s="217">
        <f>INDEX('Q.Jail Diversion'!$D$2:$D$40,MATCH(RIGHT(A19,LEN(A19)-6),'Q.Jail Diversion'!$A$2:$A$40,0))</f>
        <v>6.3095683453237406E-2</v>
      </c>
      <c r="R19" s="219">
        <f>INDEX('R.Juve Justice Avoidance'!$D$2:$D$40,MATCH(RIGHT(A19,LEN(A19)-6),'R.Juve Justice Avoidance'!$A$2:$A$40,0))</f>
        <v>0.98607888631090501</v>
      </c>
      <c r="S19" s="213">
        <f>INDEX('S.Improvement Measure Child'!$D$2:$D$40,MATCH(RIGHT(A19,LEN(A19)-6),'S.Improvement Measure Child'!$A$2:$A$40,0))</f>
        <v>0.57799999999999996</v>
      </c>
      <c r="T19" s="213">
        <f>INDEX('T.ChildMonthlyService Provision'!$D$2:$D$40,MATCH(RIGHT(A19,LEN(A19)-6),'T.ChildMonthlyService Provision'!$A$2:$A$40,0))</f>
        <v>0.28490672696438701</v>
      </c>
      <c r="U19" s="214">
        <f>INDEX(U.School!$D$2:$D$40,MATCH(RIGHT(A19,LEN(A19)-6),U.School!$A$2:$A$40,0))</f>
        <v>0.80400000000000005</v>
      </c>
      <c r="V19" s="214">
        <f>INDEX('V.Family and Living Situation'!$D$2:$D$40,MATCH(RIGHT(A19,LEN(A19)-6),'V.Family and Living Situation'!$A$2:$A$40,0))</f>
        <v>0.72499999999999998</v>
      </c>
      <c r="W19" s="213">
        <f>INDEX('W.Follow-Up Within 7D Fc2Fc'!$D$2:$D$40,MATCH(RIGHT(A19,LEN(A19)-6),'W.Follow-Up Within 7D Fc2Fc'!$A$2:$A$40,0))</f>
        <v>0.66666666666666663</v>
      </c>
      <c r="X19" s="213">
        <f>INDEX('X.Longterm Svs &amp; Supports'!$D$2:$D$40,MATCH(RIGHT(A19,LEN(A19)-6),'X.Longterm Svs &amp; Supports'!$A$2:$A$40,0))</f>
        <v>8.8235294117647106E-2</v>
      </c>
      <c r="Y19" s="219">
        <f>INDEX('Y.Community Linkage'!$D$2:$D$40,MATCH(RIGHT(A19,LEN(A19)-6),'Y.Community Linkage'!$A$2:$A$40,0))</f>
        <v>0.34891485809682798</v>
      </c>
      <c r="Z19" s="213">
        <f>INDEX('Z.Crisis Follow-Up Within 30'!$D$2:$D$41,MATCH(RIGHT(A19,LEN(A19)-6),'Z.Crisis Follow-Up Within 30'!$A$2:$A$40,0))</f>
        <v>0.97260273972602695</v>
      </c>
    </row>
    <row r="20" spans="1:26" s="15" customFormat="1" ht="13.5" customHeight="1" x14ac:dyDescent="0.2">
      <c r="A20" s="9" t="s">
        <v>22</v>
      </c>
      <c r="B20" s="208">
        <f>INDEX('B.Service Target Adult'!$D$2:$D$40,MATCH(RIGHT(A20,LEN(A20)-6),'B.Service Target Adult'!$A$2:$A$40,0))</f>
        <v>1.05341365461847</v>
      </c>
      <c r="C20" s="208">
        <f>INDEX('C.CounselingTarget'!$D$2:$D$40,MATCH(RIGHT(A20,LEN(A20)-6),'C.CounselingTarget'!$A$2:$A$40,0))</f>
        <v>0.841968911917098</v>
      </c>
      <c r="D20" s="213">
        <f>INDEX(D.ACTTarget!$D$2:$D$40,MATCH(RIGHT(A20,LEN(A20)-6),D.ACTTarget!$A$2:$A$40,0))</f>
        <v>0.943100995732575</v>
      </c>
      <c r="E20" s="213">
        <f>INDEX('E.Service Target Child'!$D$2:$D$40,MATCH(RIGHT(A20,LEN(A20)-6),'E.Service Target Child'!$A$2:$A$40,0))</f>
        <v>0.93683957732949097</v>
      </c>
      <c r="F20" s="213">
        <f>INDEX('F.Fam Par Sup Targ Loc234YC'!$D$2:$D$40,MATCH(RIGHT(A20,LEN(A20)-6),'F.Fam Par Sup Targ Loc234YC'!$A$2:$A$40,0))</f>
        <v>0.12234273318871999</v>
      </c>
      <c r="G20" s="214">
        <f>INDEX('G.Community Tenure'!$D$2:$D$40,MATCH(RIGHT(A20,LEN(A20)-6),'G.Community Tenure'!$A$2:$A$40,0))</f>
        <v>0.98799999999999999</v>
      </c>
      <c r="H20" s="213">
        <f>INDEX('H.Adult Improvement'!$D$2:$D$40,MATCH(RIGHT(A20,LEN(A20)-6),'H.Adult Improvement'!$A$2:$A$40,0))</f>
        <v>0.60177819372952701</v>
      </c>
      <c r="I20" s="218">
        <f>INDEX('I.AMH Monthly Service Provision'!$D$2:$D$40,MATCH(RIGHT(A20,LEN(A20)-6),'I.AMH Monthly Service Provision'!$A$2:$A$40,0))</f>
        <v>0.25568942436412301</v>
      </c>
      <c r="J20" s="214">
        <f>INDEX('J.Employment Improvement'!$D$2:$D$40,MATCH(RIGHT(A20,LEN(A20)-6),'J.Employment Improvement'!$A$2:$A$40,0))</f>
        <v>0.29899999999999999</v>
      </c>
      <c r="K20" s="213">
        <f>INDEX('K.Residential Stability'!$E$2:$E$40,MATCH(RIGHT(A20,LEN(A20)-6),'K.Residential Stability'!$A$2:$A$40,0))</f>
        <v>0.93799999999999994</v>
      </c>
      <c r="L20" s="214">
        <f>INDEX(L.EducationalorVolunteeringStre!$D$3:$D$41,MATCH(RIGHT(A20,LEN(A20)-6),L.EducationalorVolunteeringStre!$A$3:$A$41,0))</f>
        <v>0.54200000000000004</v>
      </c>
      <c r="M20" s="214">
        <f>INDEX(M.Hospitalization!$D$2:$D$40,MATCH(RIGHT(A20,LEN(A20)-6),M.Hospitalization!$A$2:$A$40,0))</f>
        <v>1.28593821012892E-2</v>
      </c>
      <c r="N20" s="218">
        <f>INDEX('N.Effective Crisis Response'!$D$2:$D$40,MATCH(RIGHT(A20,LEN(A20)-6),'N.Effective Crisis Response'!$A$2:$A$40,0))</f>
        <v>0.71052631578947401</v>
      </c>
      <c r="O20" s="214">
        <f>INDEX('O.Frequent Admissions'!$D$2:$D$40,MATCH(RIGHT(A20,LEN(A20)-6),'O.Frequent Admissions'!$A$2:$A$40,0))</f>
        <v>1.4920765589627499E-3</v>
      </c>
      <c r="P20" s="214">
        <f>INDEX('P.Access to Crisis Res Serv'!$D$2:$D$40,MATCH(RIGHT(A20,LEN(A20)-6),'P.Access to Crisis Res Serv'!$A$2:$A$40,0))</f>
        <v>0.38154613466334197</v>
      </c>
      <c r="Q20" s="217">
        <f>INDEX('Q.Jail Diversion'!$D$2:$D$40,MATCH(RIGHT(A20,LEN(A20)-6),'Q.Jail Diversion'!$A$2:$A$40,0))</f>
        <v>6.20576335877863E-2</v>
      </c>
      <c r="R20" s="219">
        <f>INDEX('R.Juve Justice Avoidance'!$D$2:$D$40,MATCH(RIGHT(A20,LEN(A20)-6),'R.Juve Justice Avoidance'!$A$2:$A$40,0))</f>
        <v>1</v>
      </c>
      <c r="S20" s="213">
        <f>INDEX('S.Improvement Measure Child'!$D$2:$D$40,MATCH(RIGHT(A20,LEN(A20)-6),'S.Improvement Measure Child'!$A$2:$A$40,0))</f>
        <v>0.58899999999999997</v>
      </c>
      <c r="T20" s="213">
        <f>INDEX('T.ChildMonthlyService Provision'!$D$2:$D$40,MATCH(RIGHT(A20,LEN(A20)-6),'T.ChildMonthlyService Provision'!$A$2:$A$40,0))</f>
        <v>0.25568942436412301</v>
      </c>
      <c r="U20" s="214">
        <f>INDEX(U.School!$D$2:$D$40,MATCH(RIGHT(A20,LEN(A20)-6),U.School!$A$2:$A$40,0))</f>
        <v>0.83299999999999996</v>
      </c>
      <c r="V20" s="214">
        <f>INDEX('V.Family and Living Situation'!$D$2:$D$40,MATCH(RIGHT(A20,LEN(A20)-6),'V.Family and Living Situation'!$A$2:$A$40,0))</f>
        <v>0.80300000000000005</v>
      </c>
      <c r="W20" s="213">
        <f>INDEX('W.Follow-Up Within 7D Fc2Fc'!$D$2:$D$40,MATCH(RIGHT(A20,LEN(A20)-6),'W.Follow-Up Within 7D Fc2Fc'!$A$2:$A$40,0))</f>
        <v>0.79716981132075471</v>
      </c>
      <c r="X20" s="216">
        <f>INDEX('X.Longterm Svs &amp; Supports'!$D$2:$D$40,MATCH(RIGHT(A20,LEN(A20)-6),'X.Longterm Svs &amp; Supports'!$A$2:$A$40,0))</f>
        <v>0</v>
      </c>
      <c r="Y20" s="216">
        <f>INDEX('Y.Community Linkage'!$D$2:$D$40,MATCH(RIGHT(A20,LEN(A20)-6),'Y.Community Linkage'!$A$2:$A$40,0))</f>
        <v>0.28194726166328599</v>
      </c>
      <c r="Z20" s="213">
        <f>INDEX('Z.Crisis Follow-Up Within 30'!$D$2:$D$41,MATCH(RIGHT(A20,LEN(A20)-6),'Z.Crisis Follow-Up Within 30'!$A$2:$A$40,0))</f>
        <v>0.97777777777777797</v>
      </c>
    </row>
    <row r="21" spans="1:26" s="15" customFormat="1" ht="13.5" customHeight="1" x14ac:dyDescent="0.2">
      <c r="A21" s="9" t="s">
        <v>23</v>
      </c>
      <c r="B21" s="208">
        <f>INDEX('B.Service Target Adult'!$D$2:$D$40,MATCH(RIGHT(A21,LEN(A21)-6),'B.Service Target Adult'!$A$2:$A$40,0))</f>
        <v>1.0101179764047199</v>
      </c>
      <c r="C21" s="208">
        <f>INDEX('C.CounselingTarget'!$D$2:$D$40,MATCH(RIGHT(A21,LEN(A21)-6),'C.CounselingTarget'!$A$2:$A$40,0))</f>
        <v>0.39617595935285499</v>
      </c>
      <c r="D21" s="213">
        <f>INDEX(D.ACTTarget!$D$2:$D$40,MATCH(RIGHT(A21,LEN(A21)-6),D.ACTTarget!$A$2:$A$40,0))</f>
        <v>0.88530585106382997</v>
      </c>
      <c r="E21" s="213">
        <f>INDEX('E.Service Target Child'!$D$2:$D$40,MATCH(RIGHT(A21,LEN(A21)-6),'E.Service Target Child'!$A$2:$A$40,0))</f>
        <v>0.950212507589557</v>
      </c>
      <c r="F21" s="213">
        <f>INDEX('F.Fam Par Sup Targ Loc234YC'!$D$2:$D$40,MATCH(RIGHT(A21,LEN(A21)-6),'F.Fam Par Sup Targ Loc234YC'!$A$2:$A$40,0))</f>
        <v>0.46277802995914702</v>
      </c>
      <c r="G21" s="214">
        <f>INDEX('G.Community Tenure'!$D$2:$D$40,MATCH(RIGHT(A21,LEN(A21)-6),'G.Community Tenure'!$A$2:$A$40,0))</f>
        <v>0.995</v>
      </c>
      <c r="H21" s="213">
        <f>INDEX('H.Adult Improvement'!$D$2:$D$40,MATCH(RIGHT(A21,LEN(A21)-6),'H.Adult Improvement'!$A$2:$A$40,0))</f>
        <v>0.26651609260304898</v>
      </c>
      <c r="I21" s="214">
        <f>INDEX('I.AMH Monthly Service Provision'!$D$2:$D$40,MATCH(RIGHT(A21,LEN(A21)-6),'I.AMH Monthly Service Provision'!$A$2:$A$40,0))</f>
        <v>0.30778258637130501</v>
      </c>
      <c r="J21" s="214">
        <f>INDEX('J.Employment Improvement'!$D$2:$D$40,MATCH(RIGHT(A21,LEN(A21)-6),'J.Employment Improvement'!$A$2:$A$40,0))</f>
        <v>0.90300000000000002</v>
      </c>
      <c r="K21" s="213">
        <f>INDEX('K.Residential Stability'!$E$2:$E$40,MATCH(RIGHT(A21,LEN(A21)-6),'K.Residential Stability'!$A$2:$A$40,0))</f>
        <v>0.88200000000000001</v>
      </c>
      <c r="L21" s="214">
        <f>INDEX(L.EducationalorVolunteeringStre!$D$3:$D$41,MATCH(RIGHT(A21,LEN(A21)-6),L.EducationalorVolunteeringStre!$A$3:$A$41,0))</f>
        <v>0.36299999999999999</v>
      </c>
      <c r="M21" s="214">
        <f>INDEX(M.Hospitalization!$D$2:$D$40,MATCH(RIGHT(A21,LEN(A21)-6),M.Hospitalization!$A$2:$A$40,0))</f>
        <v>5.7018929617568496E-3</v>
      </c>
      <c r="N21" s="214">
        <f>INDEX('N.Effective Crisis Response'!$D$2:$D$40,MATCH(RIGHT(A21,LEN(A21)-6),'N.Effective Crisis Response'!$A$2:$A$40,0))</f>
        <v>0.99723429474516001</v>
      </c>
      <c r="O21" s="214">
        <f>INDEX('O.Frequent Admissions'!$D$2:$D$40,MATCH(RIGHT(A21,LEN(A21)-6),'O.Frequent Admissions'!$A$2:$A$40,0))</f>
        <v>4.0679345062544502E-4</v>
      </c>
      <c r="P21" s="218">
        <f>INDEX('P.Access to Crisis Res Serv'!$D$2:$D$40,MATCH(RIGHT(A21,LEN(A21)-6),'P.Access to Crisis Res Serv'!$A$2:$A$40,0))</f>
        <v>8.6397058823529396E-2</v>
      </c>
      <c r="Q21" s="217">
        <f>INDEX('Q.Jail Diversion'!$D$2:$D$40,MATCH(RIGHT(A21,LEN(A21)-6),'Q.Jail Diversion'!$A$2:$A$40,0))</f>
        <v>6.4897745149449404E-2</v>
      </c>
      <c r="R21" s="219">
        <f>INDEX('R.Juve Justice Avoidance'!$D$2:$D$40,MATCH(RIGHT(A21,LEN(A21)-6),'R.Juve Justice Avoidance'!$A$2:$A$40,0))</f>
        <v>0.99126092384519304</v>
      </c>
      <c r="S21" s="213">
        <f>INDEX('S.Improvement Measure Child'!$D$2:$D$40,MATCH(RIGHT(A21,LEN(A21)-6),'S.Improvement Measure Child'!$A$2:$A$40,0))</f>
        <v>0.42399999999999999</v>
      </c>
      <c r="T21" s="213">
        <f>INDEX('T.ChildMonthlyService Provision'!$D$2:$D$40,MATCH(RIGHT(A21,LEN(A21)-6),'T.ChildMonthlyService Provision'!$A$2:$A$40,0))</f>
        <v>0.30778258637130501</v>
      </c>
      <c r="U21" s="214">
        <f>INDEX(U.School!$D$2:$D$40,MATCH(RIGHT(A21,LEN(A21)-6),U.School!$A$2:$A$40,0))</f>
        <v>0.61899999999999999</v>
      </c>
      <c r="V21" s="214">
        <f>INDEX('V.Family and Living Situation'!$D$2:$D$40,MATCH(RIGHT(A21,LEN(A21)-6),'V.Family and Living Situation'!$A$2:$A$40,0))</f>
        <v>0.71099999999999997</v>
      </c>
      <c r="W21" s="213">
        <f>INDEX('W.Follow-Up Within 7D Fc2Fc'!$D$2:$D$40,MATCH(RIGHT(A21,LEN(A21)-6),'W.Follow-Up Within 7D Fc2Fc'!$A$2:$A$40,0))</f>
        <v>0.8441558441558441</v>
      </c>
      <c r="X21" s="216">
        <f>INDEX('X.Longterm Svs &amp; Supports'!$D$2:$D$40,MATCH(RIGHT(A21,LEN(A21)-6),'X.Longterm Svs &amp; Supports'!$A$2:$A$40,0))</f>
        <v>0.90816326530612201</v>
      </c>
      <c r="Y21" s="213">
        <f>INDEX('Y.Community Linkage'!$D$2:$D$40,MATCH(RIGHT(A21,LEN(A21)-6),'Y.Community Linkage'!$A$2:$A$40,0))</f>
        <v>0.582758620689655</v>
      </c>
      <c r="Z21" s="213">
        <f>INDEX('Z.Crisis Follow-Up Within 30'!$D$2:$D$41,MATCH(RIGHT(A21,LEN(A21)-6),'Z.Crisis Follow-Up Within 30'!$A$2:$A$40,0))</f>
        <v>0.99748110831234305</v>
      </c>
    </row>
    <row r="22" spans="1:26" s="15" customFormat="1" ht="13.5" customHeight="1" x14ac:dyDescent="0.2">
      <c r="A22" s="9" t="s">
        <v>24</v>
      </c>
      <c r="B22" s="208">
        <f>INDEX('B.Service Target Adult'!$D$2:$D$40,MATCH(RIGHT(A22,LEN(A22)-6),'B.Service Target Adult'!$A$2:$A$40,0))</f>
        <v>1.07400327689787</v>
      </c>
      <c r="C22" s="208">
        <f>INDEX('C.CounselingTarget'!$D$2:$D$40,MATCH(RIGHT(A22,LEN(A22)-6),'C.CounselingTarget'!$A$2:$A$40,0))</f>
        <v>0.22206095791001501</v>
      </c>
      <c r="D22" s="213">
        <f>INDEX(D.ACTTarget!$D$2:$D$40,MATCH(RIGHT(A22,LEN(A22)-6),D.ACTTarget!$A$2:$A$40,0))</f>
        <v>0.81952117863720098</v>
      </c>
      <c r="E22" s="213">
        <f>INDEX('E.Service Target Child'!$D$2:$D$40,MATCH(RIGHT(A22,LEN(A22)-6),'E.Service Target Child'!$A$2:$A$40,0))</f>
        <v>0.94716088328075698</v>
      </c>
      <c r="F22" s="213">
        <f>INDEX('F.Fam Par Sup Targ Loc234YC'!$D$2:$D$40,MATCH(RIGHT(A22,LEN(A22)-6),'F.Fam Par Sup Targ Loc234YC'!$A$2:$A$40,0))</f>
        <v>0.155223880597015</v>
      </c>
      <c r="G22" s="214">
        <f>INDEX('G.Community Tenure'!$D$2:$D$40,MATCH(RIGHT(A22,LEN(A22)-6),'G.Community Tenure'!$A$2:$A$40,0))</f>
        <v>0.98899999999999999</v>
      </c>
      <c r="H22" s="213">
        <f>INDEX('H.Adult Improvement'!$D$2:$D$40,MATCH(RIGHT(A22,LEN(A22)-6),'H.Adult Improvement'!$A$2:$A$40,0))</f>
        <v>0.24984147114774899</v>
      </c>
      <c r="I22" s="214">
        <f>INDEX('I.AMH Monthly Service Provision'!$D$2:$D$40,MATCH(RIGHT(A22,LEN(A22)-6),'I.AMH Monthly Service Provision'!$A$2:$A$40,0))</f>
        <v>0.39151470040937802</v>
      </c>
      <c r="J22" s="214">
        <f>INDEX('J.Employment Improvement'!$D$2:$D$40,MATCH(RIGHT(A22,LEN(A22)-6),'J.Employment Improvement'!$A$2:$A$40,0))</f>
        <v>0.49099999999999999</v>
      </c>
      <c r="K22" s="213">
        <f>INDEX('K.Residential Stability'!$E$2:$E$40,MATCH(RIGHT(A22,LEN(A22)-6),'K.Residential Stability'!$A$2:$A$40,0))</f>
        <v>0.88</v>
      </c>
      <c r="L22" s="214">
        <f>INDEX(L.EducationalorVolunteeringStre!$D$3:$D$41,MATCH(RIGHT(A22,LEN(A22)-6),L.EducationalorVolunteeringStre!$A$3:$A$41,0))</f>
        <v>0.45300000000000001</v>
      </c>
      <c r="M22" s="214">
        <f>INDEX(M.Hospitalization!$D$2:$D$40,MATCH(RIGHT(A22,LEN(A22)-6),M.Hospitalization!$A$2:$A$40,0))</f>
        <v>2.2021692616830599E-2</v>
      </c>
      <c r="N22" s="214">
        <f>INDEX('N.Effective Crisis Response'!$D$2:$D$40,MATCH(RIGHT(A22,LEN(A22)-6),'N.Effective Crisis Response'!$A$2:$A$40,0))</f>
        <v>0.86464315012305204</v>
      </c>
      <c r="O22" s="214">
        <f>INDEX('O.Frequent Admissions'!$D$2:$D$40,MATCH(RIGHT(A22,LEN(A22)-6),'O.Frequent Admissions'!$A$2:$A$40,0))</f>
        <v>3.29424166556859E-4</v>
      </c>
      <c r="P22" s="214">
        <f>INDEX('P.Access to Crisis Res Serv'!$D$2:$D$40,MATCH(RIGHT(A22,LEN(A22)-6),'P.Access to Crisis Res Serv'!$A$2:$A$40,0))</f>
        <v>0.33728813559322002</v>
      </c>
      <c r="Q22" s="217">
        <f>INDEX('Q.Jail Diversion'!$D$2:$D$40,MATCH(RIGHT(A22,LEN(A22)-6),'Q.Jail Diversion'!$A$2:$A$40,0))</f>
        <v>0.12732819558862599</v>
      </c>
      <c r="R22" s="219">
        <f>INDEX('R.Juve Justice Avoidance'!$D$2:$D$40,MATCH(RIGHT(A22,LEN(A22)-6),'R.Juve Justice Avoidance'!$A$2:$A$40,0))</f>
        <v>0.991922455573506</v>
      </c>
      <c r="S22" s="213">
        <f>INDEX('S.Improvement Measure Child'!$D$2:$D$40,MATCH(RIGHT(A22,LEN(A22)-6),'S.Improvement Measure Child'!$A$2:$A$40,0))</f>
        <v>0.42</v>
      </c>
      <c r="T22" s="213">
        <f>INDEX('T.ChildMonthlyService Provision'!$D$2:$D$40,MATCH(RIGHT(A22,LEN(A22)-6),'T.ChildMonthlyService Provision'!$A$2:$A$40,0))</f>
        <v>0.39151470040937802</v>
      </c>
      <c r="U22" s="214">
        <f>INDEX(U.School!$D$2:$D$40,MATCH(RIGHT(A22,LEN(A22)-6),U.School!$A$2:$A$40,0))</f>
        <v>0.64200000000000002</v>
      </c>
      <c r="V22" s="214">
        <f>INDEX('V.Family and Living Situation'!$D$2:$D$40,MATCH(RIGHT(A22,LEN(A22)-6),'V.Family and Living Situation'!$A$2:$A$40,0))</f>
        <v>0.61299999999999999</v>
      </c>
      <c r="W22" s="213">
        <f>INDEX('W.Follow-Up Within 7D Fc2Fc'!$D$2:$D$40,MATCH(RIGHT(A22,LEN(A22)-6),'W.Follow-Up Within 7D Fc2Fc'!$A$2:$A$40,0))</f>
        <v>1</v>
      </c>
      <c r="X22" s="216">
        <f>INDEX('X.Longterm Svs &amp; Supports'!$D$2:$D$40,MATCH(RIGHT(A22,LEN(A22)-6),'X.Longterm Svs &amp; Supports'!$A$2:$A$40,0))</f>
        <v>0</v>
      </c>
      <c r="Y22" s="213">
        <f>INDEX('Y.Community Linkage'!$D$2:$D$40,MATCH(RIGHT(A22,LEN(A22)-6),'Y.Community Linkage'!$A$2:$A$40,0))</f>
        <v>0.32317736670293801</v>
      </c>
      <c r="Z22" s="213">
        <f>INDEX('Z.Crisis Follow-Up Within 30'!$D$2:$D$41,MATCH(RIGHT(A22,LEN(A22)-6),'Z.Crisis Follow-Up Within 30'!$A$2:$A$40,0))</f>
        <v>0.984375</v>
      </c>
    </row>
    <row r="23" spans="1:26" s="15" customFormat="1" ht="13.5" customHeight="1" x14ac:dyDescent="0.2">
      <c r="A23" s="9" t="s">
        <v>25</v>
      </c>
      <c r="B23" s="208">
        <f>INDEX('B.Service Target Adult'!$D$2:$D$40,MATCH(RIGHT(A23,LEN(A23)-6),'B.Service Target Adult'!$A$2:$A$40,0))</f>
        <v>1.1214545454545499</v>
      </c>
      <c r="C23" s="208">
        <f>INDEX('C.CounselingTarget'!$D$2:$D$40,MATCH(RIGHT(A23,LEN(A23)-6),'C.CounselingTarget'!$A$2:$A$40,0))</f>
        <v>0.50883935434281302</v>
      </c>
      <c r="D23" s="213">
        <f>INDEX(D.ACTTarget!$D$2:$D$40,MATCH(RIGHT(A23,LEN(A23)-6),D.ACTTarget!$A$2:$A$40,0))</f>
        <v>0.64464692482915698</v>
      </c>
      <c r="E23" s="213">
        <f>INDEX('E.Service Target Child'!$D$2:$D$40,MATCH(RIGHT(A23,LEN(A23)-6),'E.Service Target Child'!$A$2:$A$40,0))</f>
        <v>0.94901960784313699</v>
      </c>
      <c r="F23" s="213">
        <f>INDEX('F.Fam Par Sup Targ Loc234YC'!$D$2:$D$40,MATCH(RIGHT(A23,LEN(A23)-6),'F.Fam Par Sup Targ Loc234YC'!$A$2:$A$40,0))</f>
        <v>0.13420787083753799</v>
      </c>
      <c r="G23" s="214">
        <f>INDEX('G.Community Tenure'!$D$2:$D$40,MATCH(RIGHT(A23,LEN(A23)-6),'G.Community Tenure'!$A$2:$A$40,0))</f>
        <v>0.98599999999999999</v>
      </c>
      <c r="H23" s="213">
        <f>INDEX('H.Adult Improvement'!$D$2:$D$40,MATCH(RIGHT(A23,LEN(A23)-6),'H.Adult Improvement'!$A$2:$A$40,0))</f>
        <v>0.48079819277108399</v>
      </c>
      <c r="I23" s="218">
        <f>INDEX('I.AMH Monthly Service Provision'!$D$2:$D$40,MATCH(RIGHT(A23,LEN(A23)-6),'I.AMH Monthly Service Provision'!$A$2:$A$40,0))</f>
        <v>0.25394321766561501</v>
      </c>
      <c r="J23" s="214">
        <f>INDEX('J.Employment Improvement'!$D$2:$D$40,MATCH(RIGHT(A23,LEN(A23)-6),'J.Employment Improvement'!$A$2:$A$40,0))</f>
        <v>0.85099999999999998</v>
      </c>
      <c r="K23" s="213">
        <f>INDEX('K.Residential Stability'!$E$2:$E$40,MATCH(RIGHT(A23,LEN(A23)-6),'K.Residential Stability'!$A$2:$A$40,0))</f>
        <v>0.94399999999999995</v>
      </c>
      <c r="L23" s="214">
        <f>INDEX(L.EducationalorVolunteeringStre!$D$3:$D$41,MATCH(RIGHT(A23,LEN(A23)-6),L.EducationalorVolunteeringStre!$A$3:$A$41,0))</f>
        <v>0.45200000000000001</v>
      </c>
      <c r="M23" s="218">
        <f>INDEX(M.Hospitalization!$D$2:$D$40,MATCH(RIGHT(A23,LEN(A23)-6),M.Hospitalization!$A$2:$A$40,0))</f>
        <v>2.30300289314108E-2</v>
      </c>
      <c r="N23" s="214">
        <f>INDEX('N.Effective Crisis Response'!$D$2:$D$40,MATCH(RIGHT(A23,LEN(A23)-6),'N.Effective Crisis Response'!$A$2:$A$40,0))</f>
        <v>0.83101045296167297</v>
      </c>
      <c r="O23" s="214">
        <f>INDEX('O.Frequent Admissions'!$D$2:$D$40,MATCH(RIGHT(A23,LEN(A23)-6),'O.Frequent Admissions'!$A$2:$A$40,0))</f>
        <v>1.43410296859315E-4</v>
      </c>
      <c r="P23" s="214">
        <f>INDEX('P.Access to Crisis Res Serv'!$D$2:$D$40,MATCH(RIGHT(A23,LEN(A23)-6),'P.Access to Crisis Res Serv'!$A$2:$A$40,0))</f>
        <v>0.186412128017967</v>
      </c>
      <c r="Q23" s="215">
        <f>INDEX('Q.Jail Diversion'!$D$2:$D$40,MATCH(RIGHT(A23,LEN(A23)-6),'Q.Jail Diversion'!$A$2:$A$40,0))</f>
        <v>0.161513157894737</v>
      </c>
      <c r="R23" s="219">
        <f>INDEX('R.Juve Justice Avoidance'!$D$2:$D$40,MATCH(RIGHT(A23,LEN(A23)-6),'R.Juve Justice Avoidance'!$A$2:$A$40,0))</f>
        <v>0.98599999999999999</v>
      </c>
      <c r="S23" s="213">
        <f>INDEX('S.Improvement Measure Child'!$D$2:$D$40,MATCH(RIGHT(A23,LEN(A23)-6),'S.Improvement Measure Child'!$A$2:$A$40,0))</f>
        <v>0.43</v>
      </c>
      <c r="T23" s="213">
        <f>INDEX('T.ChildMonthlyService Provision'!$D$2:$D$40,MATCH(RIGHT(A23,LEN(A23)-6),'T.ChildMonthlyService Provision'!$A$2:$A$40,0))</f>
        <v>0.25394321766561501</v>
      </c>
      <c r="U23" s="214">
        <f>INDEX(U.School!$D$2:$D$40,MATCH(RIGHT(A23,LEN(A23)-6),U.School!$A$2:$A$40,0))</f>
        <v>0.86099999999999999</v>
      </c>
      <c r="V23" s="214">
        <f>INDEX('V.Family and Living Situation'!$D$2:$D$40,MATCH(RIGHT(A23,LEN(A23)-6),'V.Family and Living Situation'!$A$2:$A$40,0))</f>
        <v>0.81799999999999995</v>
      </c>
      <c r="W23" s="213">
        <f>INDEX('W.Follow-Up Within 7D Fc2Fc'!$D$2:$D$40,MATCH(RIGHT(A23,LEN(A23)-6),'W.Follow-Up Within 7D Fc2Fc'!$A$2:$A$40,0))</f>
        <v>0.98347107438016534</v>
      </c>
      <c r="X23" s="216">
        <f>INDEX('X.Longterm Svs &amp; Supports'!$D$2:$D$40,MATCH(RIGHT(A23,LEN(A23)-6),'X.Longterm Svs &amp; Supports'!$A$2:$A$40,0))</f>
        <v>0.90909090909090895</v>
      </c>
      <c r="Y23" s="216">
        <f>INDEX('Y.Community Linkage'!$D$2:$D$40,MATCH(RIGHT(A23,LEN(A23)-6),'Y.Community Linkage'!$A$2:$A$40,0))</f>
        <v>0.27092511013215897</v>
      </c>
      <c r="Z23" s="213">
        <f>INDEX('Z.Crisis Follow-Up Within 30'!$D$2:$D$41,MATCH(RIGHT(A23,LEN(A23)-6),'Z.Crisis Follow-Up Within 30'!$A$2:$A$40,0))</f>
        <v>1</v>
      </c>
    </row>
    <row r="24" spans="1:26" s="15" customFormat="1" ht="13.5" customHeight="1" x14ac:dyDescent="0.2">
      <c r="A24" s="9" t="s">
        <v>26</v>
      </c>
      <c r="B24" s="208">
        <f>INDEX('B.Service Target Adult'!$D$2:$D$40,MATCH(RIGHT(A24,LEN(A24)-6),'B.Service Target Adult'!$A$2:$A$40,0))</f>
        <v>0.99938134125216505</v>
      </c>
      <c r="C24" s="208">
        <f>INDEX('C.CounselingTarget'!$D$2:$D$40,MATCH(RIGHT(A24,LEN(A24)-6),'C.CounselingTarget'!$A$2:$A$40,0))</f>
        <v>0.74512987012986998</v>
      </c>
      <c r="D24" s="213">
        <f>INDEX(D.ACTTarget!$D$2:$D$40,MATCH(RIGHT(A24,LEN(A24)-6),D.ACTTarget!$A$2:$A$40,0))</f>
        <v>0.92086330935251803</v>
      </c>
      <c r="E24" s="213">
        <f>INDEX('E.Service Target Child'!$D$2:$D$40,MATCH(RIGHT(A24,LEN(A24)-6),'E.Service Target Child'!$A$2:$A$40,0))</f>
        <v>1.12683760683761</v>
      </c>
      <c r="F24" s="213">
        <f>INDEX('F.Fam Par Sup Targ Loc234YC'!$D$2:$D$40,MATCH(RIGHT(A24,LEN(A24)-6),'F.Fam Par Sup Targ Loc234YC'!$A$2:$A$40,0))</f>
        <v>0.14761431411530801</v>
      </c>
      <c r="G24" s="214">
        <f>INDEX('G.Community Tenure'!$D$2:$D$40,MATCH(RIGHT(A24,LEN(A24)-6),'G.Community Tenure'!$A$2:$A$40,0))</f>
        <v>0.996</v>
      </c>
      <c r="H24" s="213">
        <f>INDEX('H.Adult Improvement'!$D$2:$D$40,MATCH(RIGHT(A24,LEN(A24)-6),'H.Adult Improvement'!$A$2:$A$40,0))</f>
        <v>0.43776106934001702</v>
      </c>
      <c r="I24" s="214">
        <f>INDEX('I.AMH Monthly Service Provision'!$D$2:$D$40,MATCH(RIGHT(A24,LEN(A24)-6),'I.AMH Monthly Service Provision'!$A$2:$A$40,0))</f>
        <v>0.55783183952198001</v>
      </c>
      <c r="J24" s="214">
        <f>INDEX('J.Employment Improvement'!$D$2:$D$40,MATCH(RIGHT(A24,LEN(A24)-6),'J.Employment Improvement'!$A$2:$A$40,0))</f>
        <v>0.45200000000000001</v>
      </c>
      <c r="K24" s="213">
        <f>INDEX('K.Residential Stability'!$E$2:$E$40,MATCH(RIGHT(A24,LEN(A24)-6),'K.Residential Stability'!$A$2:$A$40,0))</f>
        <v>0.89800000000000002</v>
      </c>
      <c r="L24" s="214">
        <f>INDEX(L.EducationalorVolunteeringStre!$D$3:$D$41,MATCH(RIGHT(A24,LEN(A24)-6),L.EducationalorVolunteeringStre!$A$3:$A$41,0))</f>
        <v>0.29799999999999999</v>
      </c>
      <c r="M24" s="214">
        <f>INDEX(M.Hospitalization!$D$2:$D$40,MATCH(RIGHT(A24,LEN(A24)-6),M.Hospitalization!$A$2:$A$40,0))</f>
        <v>1.14452932983504E-2</v>
      </c>
      <c r="N24" s="214">
        <f>INDEX('N.Effective Crisis Response'!$D$2:$D$40,MATCH(RIGHT(A24,LEN(A24)-6),'N.Effective Crisis Response'!$A$2:$A$40,0))</f>
        <v>0.90531682447195905</v>
      </c>
      <c r="O24" s="214">
        <f>INDEX('O.Frequent Admissions'!$D$2:$D$40,MATCH(RIGHT(A24,LEN(A24)-6),'O.Frequent Admissions'!$A$2:$A$40,0))</f>
        <v>8.8526912181303093E-5</v>
      </c>
      <c r="P24" s="214">
        <f>INDEX('P.Access to Crisis Res Serv'!$D$2:$D$40,MATCH(RIGHT(A24,LEN(A24)-6),'P.Access to Crisis Res Serv'!$A$2:$A$40,0))</f>
        <v>0.53583617747440304</v>
      </c>
      <c r="Q24" s="217">
        <f>INDEX('Q.Jail Diversion'!$D$2:$D$40,MATCH(RIGHT(A24,LEN(A24)-6),'Q.Jail Diversion'!$A$2:$A$40,0))</f>
        <v>8.8029843066632404E-2</v>
      </c>
      <c r="R24" s="219">
        <f>INDEX('R.Juve Justice Avoidance'!$D$2:$D$40,MATCH(RIGHT(A24,LEN(A24)-6),'R.Juve Justice Avoidance'!$A$2:$A$40,0))</f>
        <v>0.99663016006739702</v>
      </c>
      <c r="S24" s="213">
        <f>INDEX('S.Improvement Measure Child'!$D$2:$D$40,MATCH(RIGHT(A24,LEN(A24)-6),'S.Improvement Measure Child'!$A$2:$A$40,0))</f>
        <v>0.47899999999999998</v>
      </c>
      <c r="T24" s="213">
        <f>INDEX('T.ChildMonthlyService Provision'!$D$2:$D$40,MATCH(RIGHT(A24,LEN(A24)-6),'T.ChildMonthlyService Provision'!$A$2:$A$40,0))</f>
        <v>0.55783183952198001</v>
      </c>
      <c r="U24" s="214">
        <f>INDEX(U.School!$D$2:$D$40,MATCH(RIGHT(A24,LEN(A24)-6),U.School!$A$2:$A$40,0))</f>
        <v>0.85</v>
      </c>
      <c r="V24" s="214">
        <f>INDEX('V.Family and Living Situation'!$D$2:$D$40,MATCH(RIGHT(A24,LEN(A24)-6),'V.Family and Living Situation'!$A$2:$A$40,0))</f>
        <v>0.79900000000000004</v>
      </c>
      <c r="W24" s="213">
        <f>INDEX('W.Follow-Up Within 7D Fc2Fc'!$D$2:$D$40,MATCH(RIGHT(A24,LEN(A24)-6),'W.Follow-Up Within 7D Fc2Fc'!$A$2:$A$40,0))</f>
        <v>0.86956521739130432</v>
      </c>
      <c r="X24" s="213">
        <f>INDEX('X.Longterm Svs &amp; Supports'!$D$2:$D$40,MATCH(RIGHT(A24,LEN(A24)-6),'X.Longterm Svs &amp; Supports'!$A$2:$A$40,0))</f>
        <v>0.89655172413793105</v>
      </c>
      <c r="Y24" s="213">
        <f>INDEX('Y.Community Linkage'!$D$2:$D$40,MATCH(RIGHT(A24,LEN(A24)-6),'Y.Community Linkage'!$A$2:$A$40,0))</f>
        <v>0.29369183040330898</v>
      </c>
      <c r="Z24" s="213">
        <f>INDEX('Z.Crisis Follow-Up Within 30'!$D$2:$D$41,MATCH(RIGHT(A24,LEN(A24)-6),'Z.Crisis Follow-Up Within 30'!$A$2:$A$40,0))</f>
        <v>0.99259259259259303</v>
      </c>
    </row>
    <row r="25" spans="1:26" s="15" customFormat="1" ht="13.5" customHeight="1" x14ac:dyDescent="0.2">
      <c r="A25" s="9" t="s">
        <v>27</v>
      </c>
      <c r="B25" s="208">
        <f>INDEX('B.Service Target Adult'!$D$2:$D$40,MATCH(RIGHT(A25,LEN(A25)-6),'B.Service Target Adult'!$A$2:$A$40,0))</f>
        <v>1.1538540385403899</v>
      </c>
      <c r="C25" s="208">
        <f>INDEX('C.CounselingTarget'!$D$2:$D$40,MATCH(RIGHT(A25,LEN(A25)-6),'C.CounselingTarget'!$A$2:$A$40,0))</f>
        <v>0.463576158940397</v>
      </c>
      <c r="D25" s="213">
        <f>INDEX(D.ACTTarget!$D$2:$D$40,MATCH(RIGHT(A25,LEN(A25)-6),D.ACTTarget!$A$2:$A$40,0))</f>
        <v>0.80479825517993497</v>
      </c>
      <c r="E25" s="213">
        <f>INDEX('E.Service Target Child'!$D$2:$D$40,MATCH(RIGHT(A25,LEN(A25)-6),'E.Service Target Child'!$A$2:$A$40,0))</f>
        <v>1.0171650055371</v>
      </c>
      <c r="F25" s="213">
        <f>INDEX('F.Fam Par Sup Targ Loc234YC'!$D$2:$D$40,MATCH(RIGHT(A25,LEN(A25)-6),'F.Fam Par Sup Targ Loc234YC'!$A$2:$A$40,0))</f>
        <v>0.15748031496063</v>
      </c>
      <c r="G25" s="214">
        <f>INDEX('G.Community Tenure'!$D$2:$D$40,MATCH(RIGHT(A25,LEN(A25)-6),'G.Community Tenure'!$A$2:$A$40,0))</f>
        <v>0.98099999999999998</v>
      </c>
      <c r="H25" s="213">
        <f>INDEX('H.Adult Improvement'!$D$2:$D$40,MATCH(RIGHT(A25,LEN(A25)-6),'H.Adult Improvement'!$A$2:$A$40,0))</f>
        <v>0.425463851567498</v>
      </c>
      <c r="I25" s="214">
        <f>INDEX('I.AMH Monthly Service Provision'!$D$2:$D$40,MATCH(RIGHT(A25,LEN(A25)-6),'I.AMH Monthly Service Provision'!$A$2:$A$40,0))</f>
        <v>0.41932270916334702</v>
      </c>
      <c r="J25" s="214">
        <f>INDEX('J.Employment Improvement'!$D$2:$D$40,MATCH(RIGHT(A25,LEN(A25)-6),'J.Employment Improvement'!$A$2:$A$40,0))</f>
        <v>0.40600000000000003</v>
      </c>
      <c r="K25" s="213">
        <f>INDEX('K.Residential Stability'!$E$2:$E$40,MATCH(RIGHT(A25,LEN(A25)-6),'K.Residential Stability'!$A$2:$A$40,0))</f>
        <v>0.85899999999999999</v>
      </c>
      <c r="L25" s="214">
        <f>INDEX(L.EducationalorVolunteeringStre!$D$3:$D$41,MATCH(RIGHT(A25,LEN(A25)-6),L.EducationalorVolunteeringStre!$A$3:$A$41,0))</f>
        <v>0.36499999999999999</v>
      </c>
      <c r="M25" s="214">
        <f>INDEX(M.Hospitalization!$D$2:$D$40,MATCH(RIGHT(A25,LEN(A25)-6),M.Hospitalization!$A$2:$A$40,0))</f>
        <v>8.2358723790616206E-3</v>
      </c>
      <c r="N25" s="214">
        <f>INDEX('N.Effective Crisis Response'!$D$2:$D$40,MATCH(RIGHT(A25,LEN(A25)-6),'N.Effective Crisis Response'!$A$2:$A$40,0))</f>
        <v>0.824587706146927</v>
      </c>
      <c r="O25" s="214">
        <f>INDEX('O.Frequent Admissions'!$D$2:$D$40,MATCH(RIGHT(A25,LEN(A25)-6),'O.Frequent Admissions'!$A$2:$A$40,0))</f>
        <v>3.2985578398281698E-3</v>
      </c>
      <c r="P25" s="214">
        <f>INDEX('P.Access to Crisis Res Serv'!$D$2:$D$40,MATCH(RIGHT(A25,LEN(A25)-6),'P.Access to Crisis Res Serv'!$A$2:$A$40,0))</f>
        <v>0.236467236467236</v>
      </c>
      <c r="Q25" s="217">
        <f>INDEX('Q.Jail Diversion'!$D$2:$D$40,MATCH(RIGHT(A25,LEN(A25)-6),'Q.Jail Diversion'!$A$2:$A$40,0))</f>
        <v>7.5263157894736907E-2</v>
      </c>
      <c r="R25" s="219">
        <f>INDEX('R.Juve Justice Avoidance'!$D$2:$D$40,MATCH(RIGHT(A25,LEN(A25)-6),'R.Juve Justice Avoidance'!$A$2:$A$40,0))</f>
        <v>0.98187311178247705</v>
      </c>
      <c r="S25" s="213">
        <f>INDEX('S.Improvement Measure Child'!$D$2:$D$40,MATCH(RIGHT(A25,LEN(A25)-6),'S.Improvement Measure Child'!$A$2:$A$40,0))</f>
        <v>0.495</v>
      </c>
      <c r="T25" s="213">
        <f>INDEX('T.ChildMonthlyService Provision'!$D$2:$D$40,MATCH(RIGHT(A25,LEN(A25)-6),'T.ChildMonthlyService Provision'!$A$2:$A$40,0))</f>
        <v>0.41932270916334702</v>
      </c>
      <c r="U25" s="214">
        <f>INDEX(U.School!$D$2:$D$40,MATCH(RIGHT(A25,LEN(A25)-6),U.School!$A$2:$A$40,0))</f>
        <v>0.58099999999999996</v>
      </c>
      <c r="V25" s="214">
        <f>INDEX('V.Family and Living Situation'!$D$2:$D$40,MATCH(RIGHT(A25,LEN(A25)-6),'V.Family and Living Situation'!$A$2:$A$40,0))</f>
        <v>0.67700000000000005</v>
      </c>
      <c r="W25" s="216">
        <f>INDEX('W.Follow-Up Within 7D Fc2Fc'!$D$2:$D$40,MATCH(RIGHT(A25,LEN(A25)-6),'W.Follow-Up Within 7D Fc2Fc'!$A$2:$A$40,0))</f>
        <v>0.20634920634920634</v>
      </c>
      <c r="X25" s="216">
        <f>INDEX('X.Longterm Svs &amp; Supports'!$D$2:$D$40,MATCH(RIGHT(A25,LEN(A25)-6),'X.Longterm Svs &amp; Supports'!$A$2:$A$40,0))</f>
        <v>0.8</v>
      </c>
      <c r="Y25" s="216">
        <f>INDEX('Y.Community Linkage'!$D$2:$D$40,MATCH(RIGHT(A25,LEN(A25)-6),'Y.Community Linkage'!$A$2:$A$40,0))</f>
        <v>0.27170418006430902</v>
      </c>
      <c r="Z25" s="213">
        <f>INDEX('Z.Crisis Follow-Up Within 30'!$D$2:$D$41,MATCH(RIGHT(A25,LEN(A25)-6),'Z.Crisis Follow-Up Within 30'!$A$2:$A$40,0))</f>
        <v>1</v>
      </c>
    </row>
    <row r="26" spans="1:26" s="15" customFormat="1" ht="13.5" customHeight="1" x14ac:dyDescent="0.2">
      <c r="A26" s="9" t="s">
        <v>28</v>
      </c>
      <c r="B26" s="208">
        <f>INDEX('B.Service Target Adult'!$D$2:$D$40,MATCH(RIGHT(A26,LEN(A26)-6),'B.Service Target Adult'!$A$2:$A$40,0))</f>
        <v>1.1201694269941</v>
      </c>
      <c r="C26" s="208">
        <f>INDEX('C.CounselingTarget'!$D$2:$D$40,MATCH(RIGHT(A26,LEN(A26)-6),'C.CounselingTarget'!$A$2:$A$40,0))</f>
        <v>0.65540218943360296</v>
      </c>
      <c r="D26" s="213">
        <f>INDEX(D.ACTTarget!$D$2:$D$40,MATCH(RIGHT(A26,LEN(A26)-6),D.ACTTarget!$A$2:$A$40,0))</f>
        <v>0.74586466165413501</v>
      </c>
      <c r="E26" s="213">
        <f>INDEX('E.Service Target Child'!$D$2:$D$40,MATCH(RIGHT(A26,LEN(A26)-6),'E.Service Target Child'!$A$2:$A$40,0))</f>
        <v>1.0782508630609899</v>
      </c>
      <c r="F26" s="213">
        <f>INDEX('F.Fam Par Sup Targ Loc234YC'!$D$2:$D$40,MATCH(RIGHT(A26,LEN(A26)-6),'F.Fam Par Sup Targ Loc234YC'!$A$2:$A$40,0))</f>
        <v>0.11887779362815</v>
      </c>
      <c r="G26" s="214">
        <f>INDEX('G.Community Tenure'!$D$2:$D$40,MATCH(RIGHT(A26,LEN(A26)-6),'G.Community Tenure'!$A$2:$A$40,0))</f>
        <v>0.99299999999999999</v>
      </c>
      <c r="H26" s="213">
        <f>INDEX('H.Adult Improvement'!$D$2:$D$40,MATCH(RIGHT(A26,LEN(A26)-6),'H.Adult Improvement'!$A$2:$A$40,0))</f>
        <v>0.42494839280448199</v>
      </c>
      <c r="I26" s="214">
        <f>INDEX('I.AMH Monthly Service Provision'!$D$2:$D$40,MATCH(RIGHT(A26,LEN(A26)-6),'I.AMH Monthly Service Provision'!$A$2:$A$40,0))</f>
        <v>0.35423116615067102</v>
      </c>
      <c r="J26" s="214">
        <f>INDEX('J.Employment Improvement'!$D$2:$D$40,MATCH(RIGHT(A26,LEN(A26)-6),'J.Employment Improvement'!$A$2:$A$40,0))</f>
        <v>0.39300000000000002</v>
      </c>
      <c r="K26" s="213">
        <f>INDEX('K.Residential Stability'!$E$2:$E$40,MATCH(RIGHT(A26,LEN(A26)-6),'K.Residential Stability'!$A$2:$A$40,0))</f>
        <v>0.90300000000000002</v>
      </c>
      <c r="L26" s="214">
        <f>INDEX(L.EducationalorVolunteeringStre!$D$3:$D$41,MATCH(RIGHT(A26,LEN(A26)-6),L.EducationalorVolunteeringStre!$A$3:$A$41,0))</f>
        <v>0.30299999999999999</v>
      </c>
      <c r="M26" s="214">
        <f>INDEX(M.Hospitalization!$D$2:$D$40,MATCH(RIGHT(A26,LEN(A26)-6),M.Hospitalization!$A$2:$A$40,0))</f>
        <v>8.8245461183661198E-3</v>
      </c>
      <c r="N26" s="214">
        <f>INDEX('N.Effective Crisis Response'!$D$2:$D$40,MATCH(RIGHT(A26,LEN(A26)-6),'N.Effective Crisis Response'!$A$2:$A$40,0))</f>
        <v>0.89621993127147803</v>
      </c>
      <c r="O26" s="214">
        <f>INDEX('O.Frequent Admissions'!$D$2:$D$40,MATCH(RIGHT(A26,LEN(A26)-6),'O.Frequent Admissions'!$A$2:$A$40,0))</f>
        <v>5.5126791620727696E-4</v>
      </c>
      <c r="P26" s="214">
        <f>INDEX('P.Access to Crisis Res Serv'!$D$2:$D$40,MATCH(RIGHT(A26,LEN(A26)-6),'P.Access to Crisis Res Serv'!$A$2:$A$40,0))</f>
        <v>0.66666666666666696</v>
      </c>
      <c r="Q26" s="215">
        <f>INDEX('Q.Jail Diversion'!$D$2:$D$40,MATCH(RIGHT(A26,LEN(A26)-6),'Q.Jail Diversion'!$A$2:$A$40,0))</f>
        <v>0.13537037037037</v>
      </c>
      <c r="R26" s="219">
        <f>INDEX('R.Juve Justice Avoidance'!$D$2:$D$40,MATCH(RIGHT(A26,LEN(A26)-6),'R.Juve Justice Avoidance'!$A$2:$A$40,0))</f>
        <v>1</v>
      </c>
      <c r="S26" s="213">
        <f>INDEX('S.Improvement Measure Child'!$D$2:$D$40,MATCH(RIGHT(A26,LEN(A26)-6),'S.Improvement Measure Child'!$A$2:$A$40,0))</f>
        <v>0.53900000000000003</v>
      </c>
      <c r="T26" s="213">
        <f>INDEX('T.ChildMonthlyService Provision'!$D$2:$D$40,MATCH(RIGHT(A26,LEN(A26)-6),'T.ChildMonthlyService Provision'!$A$2:$A$40,0))</f>
        <v>0.35423116615067102</v>
      </c>
      <c r="U26" s="214">
        <f>INDEX(U.School!$D$2:$D$40,MATCH(RIGHT(A26,LEN(A26)-6),U.School!$A$2:$A$40,0))</f>
        <v>0.77500000000000002</v>
      </c>
      <c r="V26" s="214">
        <f>INDEX('V.Family and Living Situation'!$D$2:$D$40,MATCH(RIGHT(A26,LEN(A26)-6),'V.Family and Living Situation'!$A$2:$A$40,0))</f>
        <v>0.82399999999999995</v>
      </c>
      <c r="W26" s="213">
        <f>INDEX('W.Follow-Up Within 7D Fc2Fc'!$D$2:$D$40,MATCH(RIGHT(A26,LEN(A26)-6),'W.Follow-Up Within 7D Fc2Fc'!$A$2:$A$40,0))</f>
        <v>0.75</v>
      </c>
      <c r="X26" s="216">
        <f>INDEX('X.Longterm Svs &amp; Supports'!$D$2:$D$40,MATCH(RIGHT(A26,LEN(A26)-6),'X.Longterm Svs &amp; Supports'!$A$2:$A$40,0))</f>
        <v>0</v>
      </c>
      <c r="Y26" s="213">
        <f>INDEX('Y.Community Linkage'!$D$2:$D$40,MATCH(RIGHT(A26,LEN(A26)-6),'Y.Community Linkage'!$A$2:$A$40,0))</f>
        <v>0.30876795162509402</v>
      </c>
      <c r="Z26" s="213">
        <f>INDEX('Z.Crisis Follow-Up Within 30'!$D$2:$D$41,MATCH(RIGHT(A26,LEN(A26)-6),'Z.Crisis Follow-Up Within 30'!$A$2:$A$40,0))</f>
        <v>0.95121951219512202</v>
      </c>
    </row>
    <row r="27" spans="1:26" s="15" customFormat="1" ht="13.5" customHeight="1" x14ac:dyDescent="0.2">
      <c r="A27" s="9" t="s">
        <v>29</v>
      </c>
      <c r="B27" s="208">
        <f>INDEX('B.Service Target Adult'!$D$2:$D$40,MATCH(RIGHT(A27,LEN(A27)-6),'B.Service Target Adult'!$A$2:$A$40,0))</f>
        <v>0.99044609125254301</v>
      </c>
      <c r="C27" s="208">
        <f>INDEX('C.CounselingTarget'!$D$2:$D$40,MATCH(RIGHT(A27,LEN(A27)-6),'C.CounselingTarget'!$A$2:$A$40,0))</f>
        <v>0.966231696384102</v>
      </c>
      <c r="D27" s="213">
        <f>INDEX(D.ACTTarget!$D$2:$D$40,MATCH(RIGHT(A27,LEN(A27)-6),D.ACTTarget!$A$2:$A$40,0))</f>
        <v>0.92072072072072098</v>
      </c>
      <c r="E27" s="213">
        <f>INDEX('E.Service Target Child'!$D$2:$D$40,MATCH(RIGHT(A27,LEN(A27)-6),'E.Service Target Child'!$A$2:$A$40,0))</f>
        <v>0.97902901465096204</v>
      </c>
      <c r="F27" s="213">
        <f>INDEX('F.Fam Par Sup Targ Loc234YC'!$D$2:$D$40,MATCH(RIGHT(A27,LEN(A27)-6),'F.Fam Par Sup Targ Loc234YC'!$A$2:$A$40,0))</f>
        <v>0.431038204187352</v>
      </c>
      <c r="G27" s="214">
        <f>INDEX('G.Community Tenure'!$D$2:$D$40,MATCH(RIGHT(A27,LEN(A27)-6),'G.Community Tenure'!$A$2:$A$40,0))</f>
        <v>0.97699999999999998</v>
      </c>
      <c r="H27" s="213">
        <f>INDEX('H.Adult Improvement'!$D$2:$D$40,MATCH(RIGHT(A27,LEN(A27)-6),'H.Adult Improvement'!$A$2:$A$40,0))</f>
        <v>0.44960238568588501</v>
      </c>
      <c r="I27" s="214">
        <f>INDEX('I.AMH Monthly Service Provision'!$D$2:$D$40,MATCH(RIGHT(A27,LEN(A27)-6),'I.AMH Monthly Service Provision'!$A$2:$A$40,0))</f>
        <v>0.380154077232424</v>
      </c>
      <c r="J27" s="214">
        <f>INDEX('J.Employment Improvement'!$D$2:$D$40,MATCH(RIGHT(A27,LEN(A27)-6),'J.Employment Improvement'!$A$2:$A$40,0))</f>
        <v>0.68</v>
      </c>
      <c r="K27" s="213">
        <f>INDEX('K.Residential Stability'!$E$2:$E$40,MATCH(RIGHT(A27,LEN(A27)-6),'K.Residential Stability'!$A$2:$A$40,0))</f>
        <v>0.84499999999999997</v>
      </c>
      <c r="L27" s="214">
        <f>INDEX(L.EducationalorVolunteeringStre!$D$3:$D$41,MATCH(RIGHT(A27,LEN(A27)-6),L.EducationalorVolunteeringStre!$A$3:$A$41,0))</f>
        <v>0.40400000000000003</v>
      </c>
      <c r="M27" s="214">
        <f>INDEX(M.Hospitalization!$D$2:$D$40,MATCH(RIGHT(A27,LEN(A27)-6),M.Hospitalization!$A$2:$A$40,0))</f>
        <v>4.4111739873093202E-3</v>
      </c>
      <c r="N27" s="214">
        <f>INDEX('N.Effective Crisis Response'!$D$2:$D$40,MATCH(RIGHT(A27,LEN(A27)-6),'N.Effective Crisis Response'!$A$2:$A$40,0))</f>
        <v>0.80841175787149999</v>
      </c>
      <c r="O27" s="214">
        <f>INDEX('O.Frequent Admissions'!$D$2:$D$40,MATCH(RIGHT(A27,LEN(A27)-6),'O.Frequent Admissions'!$A$2:$A$40,0))</f>
        <v>3.4375154787260401E-3</v>
      </c>
      <c r="P27" s="214">
        <f>INDEX('P.Access to Crisis Res Serv'!$D$2:$D$40,MATCH(RIGHT(A27,LEN(A27)-6),'P.Access to Crisis Res Serv'!$A$2:$A$40,0))</f>
        <v>0.81568627450980402</v>
      </c>
      <c r="Q27" s="217">
        <f>INDEX('Q.Jail Diversion'!$D$2:$D$40,MATCH(RIGHT(A27,LEN(A27)-6),'Q.Jail Diversion'!$A$2:$A$40,0))</f>
        <v>7.0298865910607106E-2</v>
      </c>
      <c r="R27" s="219">
        <f>INDEX('R.Juve Justice Avoidance'!$D$2:$D$40,MATCH(RIGHT(A27,LEN(A27)-6),'R.Juve Justice Avoidance'!$A$2:$A$40,0))</f>
        <v>0.99112163361941397</v>
      </c>
      <c r="S27" s="213">
        <f>INDEX('S.Improvement Measure Child'!$D$2:$D$40,MATCH(RIGHT(A27,LEN(A27)-6),'S.Improvement Measure Child'!$A$2:$A$40,0))</f>
        <v>0.44800000000000001</v>
      </c>
      <c r="T27" s="213">
        <f>INDEX('T.ChildMonthlyService Provision'!$D$2:$D$40,MATCH(RIGHT(A27,LEN(A27)-6),'T.ChildMonthlyService Provision'!$A$2:$A$40,0))</f>
        <v>0.380154077232424</v>
      </c>
      <c r="U27" s="214">
        <f>INDEX(U.School!$D$2:$D$40,MATCH(RIGHT(A27,LEN(A27)-6),U.School!$A$2:$A$40,0))</f>
        <v>0.79600000000000004</v>
      </c>
      <c r="V27" s="214">
        <f>INDEX('V.Family and Living Situation'!$D$2:$D$40,MATCH(RIGHT(A27,LEN(A27)-6),'V.Family and Living Situation'!$A$2:$A$40,0))</f>
        <v>0.92200000000000004</v>
      </c>
      <c r="W27" s="213">
        <f>INDEX('W.Follow-Up Within 7D Fc2Fc'!$D$2:$D$40,MATCH(RIGHT(A27,LEN(A27)-6),'W.Follow-Up Within 7D Fc2Fc'!$A$2:$A$40,0))</f>
        <v>0.5895494131010981</v>
      </c>
      <c r="X27" s="213">
        <f>INDEX('X.Longterm Svs &amp; Supports'!$D$2:$D$40,MATCH(RIGHT(A27,LEN(A27)-6),'X.Longterm Svs &amp; Supports'!$A$2:$A$40,0))</f>
        <v>0.95305164319248803</v>
      </c>
      <c r="Y27" s="216">
        <f>INDEX('Y.Community Linkage'!$D$2:$D$40,MATCH(RIGHT(A27,LEN(A27)-6),'Y.Community Linkage'!$A$2:$A$40,0))</f>
        <v>0.26926991764597002</v>
      </c>
      <c r="Z27" s="213">
        <f>INDEX('Z.Crisis Follow-Up Within 30'!$D$2:$D$41,MATCH(RIGHT(A27,LEN(A27)-6),'Z.Crisis Follow-Up Within 30'!$A$2:$A$40,0))</f>
        <v>0.88211382113821102</v>
      </c>
    </row>
    <row r="28" spans="1:26" s="15" customFormat="1" ht="13.5" customHeight="1" x14ac:dyDescent="0.2">
      <c r="A28" s="9" t="s">
        <v>30</v>
      </c>
      <c r="B28" s="208">
        <f>INDEX('B.Service Target Adult'!$D$2:$D$40,MATCH(RIGHT(A28,LEN(A28)-6),'B.Service Target Adult'!$A$2:$A$40,0))</f>
        <v>1.3153873489694401</v>
      </c>
      <c r="C28" s="208">
        <f>INDEX('C.CounselingTarget'!$D$2:$D$40,MATCH(RIGHT(A28,LEN(A28)-6),'C.CounselingTarget'!$A$2:$A$40,0))</f>
        <v>0.20760534429599201</v>
      </c>
      <c r="D28" s="213">
        <f>INDEX(D.ACTTarget!$D$2:$D$40,MATCH(RIGHT(A28,LEN(A28)-6),D.ACTTarget!$A$2:$A$40,0))</f>
        <v>0.916864608076009</v>
      </c>
      <c r="E28" s="213">
        <f>INDEX('E.Service Target Child'!$D$2:$D$40,MATCH(RIGHT(A28,LEN(A28)-6),'E.Service Target Child'!$A$2:$A$40,0))</f>
        <v>1.53442879499218</v>
      </c>
      <c r="F28" s="213">
        <f>INDEX('F.Fam Par Sup Targ Loc234YC'!$D$2:$D$40,MATCH(RIGHT(A28,LEN(A28)-6),'F.Fam Par Sup Targ Loc234YC'!$A$2:$A$40,0))</f>
        <v>0.15967016491754099</v>
      </c>
      <c r="G28" s="214">
        <f>INDEX('G.Community Tenure'!$D$2:$D$40,MATCH(RIGHT(A28,LEN(A28)-6),'G.Community Tenure'!$A$2:$A$40,0))</f>
        <v>0.98799999999999999</v>
      </c>
      <c r="H28" s="213">
        <f>INDEX('H.Adult Improvement'!$D$2:$D$40,MATCH(RIGHT(A28,LEN(A28)-6),'H.Adult Improvement'!$A$2:$A$40,0))</f>
        <v>0.65169660678642705</v>
      </c>
      <c r="I28" s="218">
        <f>INDEX('I.AMH Monthly Service Provision'!$D$2:$D$40,MATCH(RIGHT(A28,LEN(A28)-6),'I.AMH Monthly Service Provision'!$A$2:$A$40,0))</f>
        <v>0.49870934434692799</v>
      </c>
      <c r="J28" s="214">
        <f>INDEX('J.Employment Improvement'!$D$2:$D$40,MATCH(RIGHT(A28,LEN(A28)-6),'J.Employment Improvement'!$A$2:$A$40,0))</f>
        <v>0.88800000000000001</v>
      </c>
      <c r="K28" s="213">
        <f>INDEX('K.Residential Stability'!$E$2:$E$40,MATCH(RIGHT(A28,LEN(A28)-6),'K.Residential Stability'!$A$2:$A$40,0))</f>
        <v>0.86499999999999999</v>
      </c>
      <c r="L28" s="214">
        <f>INDEX(L.EducationalorVolunteeringStre!$D$3:$D$41,MATCH(RIGHT(A28,LEN(A28)-6),L.EducationalorVolunteeringStre!$A$3:$A$41,0))</f>
        <v>0.44400000000000001</v>
      </c>
      <c r="M28" s="214">
        <f>INDEX(M.Hospitalization!$D$2:$D$40,MATCH(RIGHT(A28,LEN(A28)-6),M.Hospitalization!$A$2:$A$40,0))</f>
        <v>4.6772983814139003E-3</v>
      </c>
      <c r="N28" s="214">
        <f>INDEX('N.Effective Crisis Response'!$D$2:$D$40,MATCH(RIGHT(A28,LEN(A28)-6),'N.Effective Crisis Response'!$A$2:$A$40,0))</f>
        <v>0.78980891719745205</v>
      </c>
      <c r="O28" s="214">
        <f>INDEX('O.Frequent Admissions'!$D$2:$D$40,MATCH(RIGHT(A28,LEN(A28)-6),'O.Frequent Admissions'!$A$2:$A$40,0))</f>
        <v>2.04147415923498E-3</v>
      </c>
      <c r="P28" s="214">
        <f>INDEX('P.Access to Crisis Res Serv'!$D$2:$D$40,MATCH(RIGHT(A28,LEN(A28)-6),'P.Access to Crisis Res Serv'!$A$2:$A$40,0))</f>
        <v>0.625</v>
      </c>
      <c r="Q28" s="217">
        <f>INDEX('Q.Jail Diversion'!$D$2:$D$40,MATCH(RIGHT(A28,LEN(A28)-6),'Q.Jail Diversion'!$A$2:$A$40,0))</f>
        <v>7.4244882486732403E-2</v>
      </c>
      <c r="R28" s="219">
        <f>INDEX('R.Juve Justice Avoidance'!$D$2:$D$40,MATCH(RIGHT(A28,LEN(A28)-6),'R.Juve Justice Avoidance'!$A$2:$A$40,0))</f>
        <v>0.99117647058823499</v>
      </c>
      <c r="S28" s="213">
        <f>INDEX('S.Improvement Measure Child'!$D$2:$D$40,MATCH(RIGHT(A28,LEN(A28)-6),'S.Improvement Measure Child'!$A$2:$A$40,0))</f>
        <v>0.6</v>
      </c>
      <c r="T28" s="213">
        <f>INDEX('T.ChildMonthlyService Provision'!$D$2:$D$40,MATCH(RIGHT(A28,LEN(A28)-6),'T.ChildMonthlyService Provision'!$A$2:$A$40,0))</f>
        <v>0.49870934434692799</v>
      </c>
      <c r="U28" s="214">
        <f>INDEX(U.School!$D$2:$D$40,MATCH(RIGHT(A28,LEN(A28)-6),U.School!$A$2:$A$40,0))</f>
        <v>0.82399999999999995</v>
      </c>
      <c r="V28" s="214">
        <f>INDEX('V.Family and Living Situation'!$D$2:$D$40,MATCH(RIGHT(A28,LEN(A28)-6),'V.Family and Living Situation'!$A$2:$A$40,0))</f>
        <v>0.86099999999999999</v>
      </c>
      <c r="W28" s="213">
        <f>INDEX('W.Follow-Up Within 7D Fc2Fc'!$D$2:$D$40,MATCH(RIGHT(A28,LEN(A28)-6),'W.Follow-Up Within 7D Fc2Fc'!$A$2:$A$40,0))</f>
        <v>1</v>
      </c>
      <c r="X28" s="216">
        <f>INDEX('X.Longterm Svs &amp; Supports'!$D$2:$D$40,MATCH(RIGHT(A28,LEN(A28)-6),'X.Longterm Svs &amp; Supports'!$A$2:$A$40,0))</f>
        <v>0.1</v>
      </c>
      <c r="Y28" s="216">
        <f>INDEX('Y.Community Linkage'!$D$2:$D$40,MATCH(RIGHT(A28,LEN(A28)-6),'Y.Community Linkage'!$A$2:$A$40,0))</f>
        <v>0.19497487437185901</v>
      </c>
      <c r="Z28" s="213">
        <f>INDEX('Z.Crisis Follow-Up Within 30'!$D$2:$D$41,MATCH(RIGHT(A28,LEN(A28)-6),'Z.Crisis Follow-Up Within 30'!$A$2:$A$40,0))</f>
        <v>1</v>
      </c>
    </row>
    <row r="29" spans="1:26" s="15" customFormat="1" ht="13.5" customHeight="1" x14ac:dyDescent="0.2">
      <c r="A29" s="9" t="s">
        <v>31</v>
      </c>
      <c r="B29" s="208">
        <f>INDEX('B.Service Target Adult'!$D$2:$D$40,MATCH(RIGHT(A29,LEN(A29)-6),'B.Service Target Adult'!$A$2:$A$40,0))</f>
        <v>1.14157277796745</v>
      </c>
      <c r="C29" s="208">
        <f>INDEX('C.CounselingTarget'!$D$2:$D$40,MATCH(RIGHT(A29,LEN(A29)-6),'C.CounselingTarget'!$A$2:$A$40,0))</f>
        <v>0.41528662420382201</v>
      </c>
      <c r="D29" s="213">
        <f>INDEX(D.ACTTarget!$D$2:$D$40,MATCH(RIGHT(A29,LEN(A29)-6),D.ACTTarget!$A$2:$A$40,0))</f>
        <v>0.96021947873799696</v>
      </c>
      <c r="E29" s="213">
        <f>INDEX('E.Service Target Child'!$D$2:$D$40,MATCH(RIGHT(A29,LEN(A29)-6),'E.Service Target Child'!$A$2:$A$40,0))</f>
        <v>1.1804435483871001</v>
      </c>
      <c r="F29" s="216">
        <f>INDEX('F.Fam Par Sup Targ Loc234YC'!$D$2:$D$40,MATCH(RIGHT(A29,LEN(A29)-6),'F.Fam Par Sup Targ Loc234YC'!$A$2:$A$40,0))</f>
        <v>0.13629976580796299</v>
      </c>
      <c r="G29" s="214">
        <f>INDEX('G.Community Tenure'!$D$2:$D$40,MATCH(RIGHT(A29,LEN(A29)-6),'G.Community Tenure'!$A$2:$A$40,0))</f>
        <v>0.99099999999999999</v>
      </c>
      <c r="H29" s="213">
        <f>INDEX('H.Adult Improvement'!$D$2:$D$40,MATCH(RIGHT(A29,LEN(A29)-6),'H.Adult Improvement'!$A$2:$A$40,0))</f>
        <v>0.373529411764706</v>
      </c>
      <c r="I29" s="214">
        <f>INDEX('I.AMH Monthly Service Provision'!$D$2:$D$40,MATCH(RIGHT(A29,LEN(A29)-6),'I.AMH Monthly Service Provision'!$A$2:$A$40,0))</f>
        <v>0.26234489744239098</v>
      </c>
      <c r="J29" s="214">
        <f>INDEX('J.Employment Improvement'!$D$2:$D$40,MATCH(RIGHT(A29,LEN(A29)-6),'J.Employment Improvement'!$A$2:$A$40,0))</f>
        <v>0.35199999999999998</v>
      </c>
      <c r="K29" s="213">
        <f>INDEX('K.Residential Stability'!$E$2:$E$40,MATCH(RIGHT(A29,LEN(A29)-6),'K.Residential Stability'!$A$2:$A$40,0))</f>
        <v>0.91600000000000004</v>
      </c>
      <c r="L29" s="214">
        <f>INDEX(L.EducationalorVolunteeringStre!$D$3:$D$41,MATCH(RIGHT(A29,LEN(A29)-6),L.EducationalorVolunteeringStre!$A$3:$A$41,0))</f>
        <v>0.27</v>
      </c>
      <c r="M29" s="214">
        <f>INDEX(M.Hospitalization!$D$2:$D$40,MATCH(RIGHT(A29,LEN(A29)-6),M.Hospitalization!$A$2:$A$40,0))</f>
        <v>4.3647183813282303E-3</v>
      </c>
      <c r="N29" s="214">
        <f>INDEX('N.Effective Crisis Response'!$D$2:$D$40,MATCH(RIGHT(A29,LEN(A29)-6),'N.Effective Crisis Response'!$A$2:$A$40,0))</f>
        <v>0.87168610816543002</v>
      </c>
      <c r="O29" s="214">
        <f>INDEX('O.Frequent Admissions'!$D$2:$D$40,MATCH(RIGHT(A29,LEN(A29)-6),'O.Frequent Admissions'!$A$2:$A$40,0))</f>
        <v>6.4110783433773597E-4</v>
      </c>
      <c r="P29" s="214">
        <f>INDEX('P.Access to Crisis Res Serv'!$D$2:$D$40,MATCH(RIGHT(A29,LEN(A29)-6),'P.Access to Crisis Res Serv'!$A$2:$A$40,0))</f>
        <v>0.26436781609195398</v>
      </c>
      <c r="Q29" s="217">
        <f>INDEX('Q.Jail Diversion'!$D$2:$D$40,MATCH(RIGHT(A29,LEN(A29)-6),'Q.Jail Diversion'!$A$2:$A$40,0))</f>
        <v>6.2014895729890801E-2</v>
      </c>
      <c r="R29" s="219">
        <f>INDEX('R.Juve Justice Avoidance'!$D$2:$D$40,MATCH(RIGHT(A29,LEN(A29)-6),'R.Juve Justice Avoidance'!$A$2:$A$40,0))</f>
        <v>0.99489795918367396</v>
      </c>
      <c r="S29" s="213">
        <f>INDEX('S.Improvement Measure Child'!$D$2:$D$40,MATCH(RIGHT(A29,LEN(A29)-6),'S.Improvement Measure Child'!$A$2:$A$40,0))</f>
        <v>0.43099999999999999</v>
      </c>
      <c r="T29" s="213">
        <f>INDEX('T.ChildMonthlyService Provision'!$D$2:$D$40,MATCH(RIGHT(A29,LEN(A29)-6),'T.ChildMonthlyService Provision'!$A$2:$A$40,0))</f>
        <v>0.26234489744239098</v>
      </c>
      <c r="U29" s="214">
        <f>INDEX(U.School!$D$2:$D$40,MATCH(RIGHT(A29,LEN(A29)-6),U.School!$A$2:$A$40,0))</f>
        <v>0.70099999999999996</v>
      </c>
      <c r="V29" s="214">
        <f>INDEX('V.Family and Living Situation'!$D$2:$D$40,MATCH(RIGHT(A29,LEN(A29)-6),'V.Family and Living Situation'!$A$2:$A$40,0))</f>
        <v>0.73899999999999999</v>
      </c>
      <c r="W29" s="213">
        <f>INDEX('W.Follow-Up Within 7D Fc2Fc'!$D$2:$D$40,MATCH(RIGHT(A29,LEN(A29)-6),'W.Follow-Up Within 7D Fc2Fc'!$A$2:$A$40,0))</f>
        <v>0.8925619834710744</v>
      </c>
      <c r="X29" s="216">
        <f>INDEX('X.Longterm Svs &amp; Supports'!$D$2:$D$40,MATCH(RIGHT(A29,LEN(A29)-6),'X.Longterm Svs &amp; Supports'!$A$2:$A$40,0))</f>
        <v>0.96551724137931005</v>
      </c>
      <c r="Y29" s="213">
        <f>INDEX('Y.Community Linkage'!$D$2:$D$40,MATCH(RIGHT(A29,LEN(A29)-6),'Y.Community Linkage'!$A$2:$A$40,0))</f>
        <v>0.40242844752818702</v>
      </c>
      <c r="Z29" s="213">
        <f>INDEX('Z.Crisis Follow-Up Within 30'!$D$2:$D$41,MATCH(RIGHT(A29,LEN(A29)-6),'Z.Crisis Follow-Up Within 30'!$A$2:$A$40,0))</f>
        <v>1</v>
      </c>
    </row>
    <row r="30" spans="1:26" s="15" customFormat="1" ht="13.5" customHeight="1" x14ac:dyDescent="0.2">
      <c r="A30" s="9" t="s">
        <v>32</v>
      </c>
      <c r="B30" s="208">
        <f>INDEX('B.Service Target Adult'!$D$2:$D$40,MATCH(RIGHT(A30,LEN(A30)-6),'B.Service Target Adult'!$A$2:$A$40,0))</f>
        <v>0.96370035193564596</v>
      </c>
      <c r="C30" s="208">
        <f>INDEX('C.CounselingTarget'!$D$2:$D$40,MATCH(RIGHT(A30,LEN(A30)-6),'C.CounselingTarget'!$A$2:$A$40,0))</f>
        <v>0.17935702199661599</v>
      </c>
      <c r="D30" s="213">
        <f>INDEX(D.ACTTarget!$D$2:$D$40,MATCH(RIGHT(A30,LEN(A30)-6),D.ACTTarget!$A$2:$A$40,0))</f>
        <v>0.89168278529980705</v>
      </c>
      <c r="E30" s="213">
        <f>INDEX('E.Service Target Child'!$D$2:$D$40,MATCH(RIGHT(A30,LEN(A30)-6),'E.Service Target Child'!$A$2:$A$40,0))</f>
        <v>1.07268170426065</v>
      </c>
      <c r="F30" s="213">
        <f>INDEX('F.Fam Par Sup Targ Loc234YC'!$D$2:$D$40,MATCH(RIGHT(A30,LEN(A30)-6),'F.Fam Par Sup Targ Loc234YC'!$A$2:$A$40,0))</f>
        <v>0.119569396386005</v>
      </c>
      <c r="G30" s="214">
        <f>INDEX('G.Community Tenure'!$D$2:$D$40,MATCH(RIGHT(A30,LEN(A30)-6),'G.Community Tenure'!$A$2:$A$40,0))</f>
        <v>0.99</v>
      </c>
      <c r="H30" s="213">
        <f>INDEX('H.Adult Improvement'!$D$2:$D$40,MATCH(RIGHT(A30,LEN(A30)-6),'H.Adult Improvement'!$A$2:$A$40,0))</f>
        <v>0.446800731261426</v>
      </c>
      <c r="I30" s="214">
        <f>INDEX('I.AMH Monthly Service Provision'!$D$2:$D$40,MATCH(RIGHT(A30,LEN(A30)-6),'I.AMH Monthly Service Provision'!$A$2:$A$40,0))</f>
        <v>0.45205479452054798</v>
      </c>
      <c r="J30" s="214">
        <f>INDEX('J.Employment Improvement'!$D$2:$D$40,MATCH(RIGHT(A30,LEN(A30)-6),'J.Employment Improvement'!$A$2:$A$40,0))</f>
        <v>0.48799999999999999</v>
      </c>
      <c r="K30" s="213">
        <f>INDEX('K.Residential Stability'!$E$2:$E$40,MATCH(RIGHT(A30,LEN(A30)-6),'K.Residential Stability'!$A$2:$A$40,0))</f>
        <v>0.89500000000000002</v>
      </c>
      <c r="L30" s="214">
        <f>INDEX(L.EducationalorVolunteeringStre!$D$3:$D$41,MATCH(RIGHT(A30,LEN(A30)-6),L.EducationalorVolunteeringStre!$A$3:$A$41,0))</f>
        <v>0.39600000000000002</v>
      </c>
      <c r="M30" s="214">
        <f>INDEX(M.Hospitalization!$D$2:$D$40,MATCH(RIGHT(A30,LEN(A30)-6),M.Hospitalization!$A$2:$A$40,0))</f>
        <v>3.9493861954455201E-3</v>
      </c>
      <c r="N30" s="214">
        <f>INDEX('N.Effective Crisis Response'!$D$2:$D$40,MATCH(RIGHT(A30,LEN(A30)-6),'N.Effective Crisis Response'!$A$2:$A$40,0))</f>
        <v>0.85825951016154201</v>
      </c>
      <c r="O30" s="214">
        <f>INDEX('O.Frequent Admissions'!$D$2:$D$40,MATCH(RIGHT(A30,LEN(A30)-6),'O.Frequent Admissions'!$A$2:$A$40,0))</f>
        <v>7.7178359188083705E-4</v>
      </c>
      <c r="P30" s="214">
        <f>INDEX('P.Access to Crisis Res Serv'!$D$2:$D$40,MATCH(RIGHT(A30,LEN(A30)-6),'P.Access to Crisis Res Serv'!$A$2:$A$40,0))</f>
        <v>0.88873038516405101</v>
      </c>
      <c r="Q30" s="217">
        <f>INDEX('Q.Jail Diversion'!$D$2:$D$40,MATCH(RIGHT(A30,LEN(A30)-6),'Q.Jail Diversion'!$A$2:$A$40,0))</f>
        <v>3.7147058823529401E-2</v>
      </c>
      <c r="R30" s="219">
        <f>INDEX('R.Juve Justice Avoidance'!$D$2:$D$40,MATCH(RIGHT(A30,LEN(A30)-6),'R.Juve Justice Avoidance'!$A$2:$A$40,0))</f>
        <v>0.99842271293375395</v>
      </c>
      <c r="S30" s="213">
        <f>INDEX('S.Improvement Measure Child'!$D$2:$D$40,MATCH(RIGHT(A30,LEN(A30)-6),'S.Improvement Measure Child'!$A$2:$A$40,0))</f>
        <v>0.39200000000000002</v>
      </c>
      <c r="T30" s="213">
        <f>INDEX('T.ChildMonthlyService Provision'!$D$2:$D$40,MATCH(RIGHT(A30,LEN(A30)-6),'T.ChildMonthlyService Provision'!$A$2:$A$40,0))</f>
        <v>0.45205479452054798</v>
      </c>
      <c r="U30" s="214">
        <f>INDEX(U.School!$D$2:$D$40,MATCH(RIGHT(A30,LEN(A30)-6),U.School!$A$2:$A$40,0))</f>
        <v>0.71699999999999997</v>
      </c>
      <c r="V30" s="214">
        <f>INDEX('V.Family and Living Situation'!$D$2:$D$40,MATCH(RIGHT(A30,LEN(A30)-6),'V.Family and Living Situation'!$A$2:$A$40,0))</f>
        <v>0.85599999999999998</v>
      </c>
      <c r="W30" s="213">
        <f>INDEX('W.Follow-Up Within 7D Fc2Fc'!$D$2:$D$40,MATCH(RIGHT(A30,LEN(A30)-6),'W.Follow-Up Within 7D Fc2Fc'!$A$2:$A$40,0))</f>
        <v>0.79352226720647778</v>
      </c>
      <c r="X30" s="213">
        <f>INDEX('X.Longterm Svs &amp; Supports'!$D$2:$D$40,MATCH(RIGHT(A30,LEN(A30)-6),'X.Longterm Svs &amp; Supports'!$A$2:$A$40,0))</f>
        <v>0.97872340425531901</v>
      </c>
      <c r="Y30" s="213">
        <f>INDEX('Y.Community Linkage'!$D$2:$D$40,MATCH(RIGHT(A30,LEN(A30)-6),'Y.Community Linkage'!$A$2:$A$40,0))</f>
        <v>0.26692120791391899</v>
      </c>
      <c r="Z30" s="213">
        <f>INDEX('Z.Crisis Follow-Up Within 30'!$D$2:$D$41,MATCH(RIGHT(A30,LEN(A30)-6),'Z.Crisis Follow-Up Within 30'!$A$2:$A$40,0))</f>
        <v>0.98333333333333295</v>
      </c>
    </row>
    <row r="31" spans="1:26" s="15" customFormat="1" ht="13.5" customHeight="1" x14ac:dyDescent="0.2">
      <c r="A31" s="9" t="s">
        <v>33</v>
      </c>
      <c r="B31" s="208">
        <f>INDEX('B.Service Target Adult'!$D$2:$D$40,MATCH(RIGHT(A31,LEN(A31)-6),'B.Service Target Adult'!$A$2:$A$40,0))</f>
        <v>1.0373716632443499</v>
      </c>
      <c r="C31" s="208">
        <f>INDEX('C.CounselingTarget'!$D$2:$D$40,MATCH(RIGHT(A31,LEN(A31)-6),'C.CounselingTarget'!$A$2:$A$40,0))</f>
        <v>0.63666666666666705</v>
      </c>
      <c r="D31" s="213">
        <f>INDEX(D.ACTTarget!$D$2:$D$40,MATCH(RIGHT(A31,LEN(A31)-6),D.ACTTarget!$A$2:$A$40,0))</f>
        <v>0.77801494130202797</v>
      </c>
      <c r="E31" s="213">
        <f>INDEX('E.Service Target Child'!$D$2:$D$40,MATCH(RIGHT(A31,LEN(A31)-6),'E.Service Target Child'!$A$2:$A$40,0))</f>
        <v>1.05809523809524</v>
      </c>
      <c r="F31" s="216">
        <f>INDEX('F.Fam Par Sup Targ Loc234YC'!$D$2:$D$40,MATCH(RIGHT(A31,LEN(A31)-6),'F.Fam Par Sup Targ Loc234YC'!$A$2:$A$40,0))</f>
        <v>5.7173678532901798E-2</v>
      </c>
      <c r="G31" s="214">
        <f>INDEX('G.Community Tenure'!$D$2:$D$40,MATCH(RIGHT(A31,LEN(A31)-6),'G.Community Tenure'!$A$2:$A$40,0))</f>
        <v>0.98</v>
      </c>
      <c r="H31" s="213">
        <f>INDEX('H.Adult Improvement'!$D$2:$D$40,MATCH(RIGHT(A31,LEN(A31)-6),'H.Adult Improvement'!$A$2:$A$40,0))</f>
        <v>0.50580514891468997</v>
      </c>
      <c r="I31" s="218">
        <f>INDEX('I.AMH Monthly Service Provision'!$D$2:$D$40,MATCH(RIGHT(A31,LEN(A31)-6),'I.AMH Monthly Service Provision'!$A$2:$A$40,0))</f>
        <v>0.34692144373673001</v>
      </c>
      <c r="J31" s="214">
        <f>INDEX('J.Employment Improvement'!$D$2:$D$40,MATCH(RIGHT(A31,LEN(A31)-6),'J.Employment Improvement'!$A$2:$A$40,0))</f>
        <v>0.88300000000000001</v>
      </c>
      <c r="K31" s="213">
        <f>INDEX('K.Residential Stability'!$E$2:$E$40,MATCH(RIGHT(A31,LEN(A31)-6),'K.Residential Stability'!$A$2:$A$40,0))</f>
        <v>0.93799999999999994</v>
      </c>
      <c r="L31" s="214">
        <f>INDEX(L.EducationalorVolunteeringStre!$D$3:$D$41,MATCH(RIGHT(A31,LEN(A31)-6),L.EducationalorVolunteeringStre!$A$3:$A$41,0))</f>
        <v>0.52700000000000002</v>
      </c>
      <c r="M31" s="214">
        <f>INDEX(M.Hospitalization!$D$2:$D$40,MATCH(RIGHT(A31,LEN(A31)-6),M.Hospitalization!$A$2:$A$40,0))</f>
        <v>5.4250886137000498E-3</v>
      </c>
      <c r="N31" s="214">
        <f>INDEX('N.Effective Crisis Response'!$D$2:$D$40,MATCH(RIGHT(A31,LEN(A31)-6),'N.Effective Crisis Response'!$A$2:$A$40,0))</f>
        <v>0.64457070707070696</v>
      </c>
      <c r="O31" s="218">
        <f>INDEX('O.Frequent Admissions'!$D$2:$D$40,MATCH(RIGHT(A31,LEN(A31)-6),'O.Frequent Admissions'!$A$2:$A$40,0))</f>
        <v>6.5674764616994096E-3</v>
      </c>
      <c r="P31" s="214">
        <f>INDEX('P.Access to Crisis Res Serv'!$D$2:$D$40,MATCH(RIGHT(A31,LEN(A31)-6),'P.Access to Crisis Res Serv'!$A$2:$A$40,0))</f>
        <v>0.17073170731707299</v>
      </c>
      <c r="Q31" s="217">
        <f>INDEX('Q.Jail Diversion'!$D$2:$D$40,MATCH(RIGHT(A31,LEN(A31)-6),'Q.Jail Diversion'!$A$2:$A$40,0))</f>
        <v>5.7743080198722499E-2</v>
      </c>
      <c r="R31" s="219">
        <f>INDEX('R.Juve Justice Avoidance'!$D$2:$D$40,MATCH(RIGHT(A31,LEN(A31)-6),'R.Juve Justice Avoidance'!$A$2:$A$40,0))</f>
        <v>0.98611111111111105</v>
      </c>
      <c r="S31" s="213">
        <f>INDEX('S.Improvement Measure Child'!$D$2:$D$40,MATCH(RIGHT(A31,LEN(A31)-6),'S.Improvement Measure Child'!$A$2:$A$40,0))</f>
        <v>0.56999999999999995</v>
      </c>
      <c r="T31" s="213">
        <f>INDEX('T.ChildMonthlyService Provision'!$D$2:$D$40,MATCH(RIGHT(A31,LEN(A31)-6),'T.ChildMonthlyService Provision'!$A$2:$A$40,0))</f>
        <v>0.34692144373673001</v>
      </c>
      <c r="U31" s="214">
        <f>INDEX(U.School!$D$2:$D$40,MATCH(RIGHT(A31,LEN(A31)-6),U.School!$A$2:$A$40,0))</f>
        <v>0.82</v>
      </c>
      <c r="V31" s="214">
        <f>INDEX('V.Family and Living Situation'!$D$2:$D$40,MATCH(RIGHT(A31,LEN(A31)-6),'V.Family and Living Situation'!$A$2:$A$40,0))</f>
        <v>0.85399999999999998</v>
      </c>
      <c r="W31" s="213">
        <f>INDEX('W.Follow-Up Within 7D Fc2Fc'!$D$2:$D$40,MATCH(RIGHT(A31,LEN(A31)-6),'W.Follow-Up Within 7D Fc2Fc'!$A$2:$A$40,0))</f>
        <v>0.79814385150812062</v>
      </c>
      <c r="X31" s="216">
        <f>INDEX('X.Longterm Svs &amp; Supports'!$D$2:$D$40,MATCH(RIGHT(A31,LEN(A31)-6),'X.Longterm Svs &amp; Supports'!$A$2:$A$40,0))</f>
        <v>0</v>
      </c>
      <c r="Y31" s="213">
        <f>INDEX('Y.Community Linkage'!$D$2:$D$40,MATCH(RIGHT(A31,LEN(A31)-6),'Y.Community Linkage'!$A$2:$A$40,0))</f>
        <v>0.304485488126649</v>
      </c>
      <c r="Z31" s="213">
        <f>INDEX('Z.Crisis Follow-Up Within 30'!$D$2:$D$41,MATCH(RIGHT(A31,LEN(A31)-6),'Z.Crisis Follow-Up Within 30'!$A$2:$A$40,0))</f>
        <v>1</v>
      </c>
    </row>
    <row r="32" spans="1:26" s="15" customFormat="1" ht="13.5" customHeight="1" x14ac:dyDescent="0.2">
      <c r="A32" s="9" t="s">
        <v>192</v>
      </c>
      <c r="B32" s="208">
        <f>INDEX('B.Service Target Adult'!$D$2:$D$40,MATCH(RIGHT(A32,LEN(A32)-6),'B.Service Target Adult'!$A$2:$A$40,0))</f>
        <v>0.88257007007007005</v>
      </c>
      <c r="C32" s="209">
        <f>INDEX('C.CounselingTarget'!$D$2:$D$40,MATCH(RIGHT(A32,LEN(A32)-6),'C.CounselingTarget'!$A$2:$A$40,0))</f>
        <v>0.48790322580645201</v>
      </c>
      <c r="D32" s="219">
        <f>INDEX(D.ACTTarget!$D$2:$D$40,MATCH(RIGHT(A32,LEN(A32)-6),D.ACTTarget!$A$2:$A$40,0))</f>
        <v>0.89631650750341096</v>
      </c>
      <c r="E32" s="219">
        <f>INDEX('E.Service Target Child'!$D$2:$D$40,MATCH(RIGHT(A32,LEN(A32)-6),'E.Service Target Child'!$A$2:$A$40,0))</f>
        <v>0.84916399857701896</v>
      </c>
      <c r="F32" s="216">
        <f>INDEX('F.Fam Par Sup Targ Loc234YC'!$D$2:$D$40,MATCH(RIGHT(A32,LEN(A32)-6),'F.Fam Par Sup Targ Loc234YC'!$A$2:$A$40,0))</f>
        <v>0.13303315595579199</v>
      </c>
      <c r="G32" s="220">
        <f>INDEX('G.Community Tenure'!$D$2:$D$40,MATCH(RIGHT(A32,LEN(A32)-6),'G.Community Tenure'!$A$2:$A$40,0))</f>
        <v>0.99299999999999999</v>
      </c>
      <c r="H32" s="219">
        <f>INDEX('H.Adult Improvement'!$D$2:$D$40,MATCH(RIGHT(A32,LEN(A32)-6),'H.Adult Improvement'!$A$2:$A$40,0))</f>
        <v>0.52661381653454098</v>
      </c>
      <c r="I32" s="218">
        <f>INDEX('I.AMH Monthly Service Provision'!$D$2:$D$40,MATCH(RIGHT(A32,LEN(A32)-6),'I.AMH Monthly Service Provision'!$A$2:$A$40,0))</f>
        <v>0.40016478989288701</v>
      </c>
      <c r="J32" s="214">
        <f>INDEX('J.Employment Improvement'!$D$2:$D$40,MATCH(RIGHT(A32,LEN(A32)-6),'J.Employment Improvement'!$A$2:$A$40,0))</f>
        <v>0.79</v>
      </c>
      <c r="K32" s="219">
        <f>INDEX('K.Residential Stability'!$E$2:$E$40,MATCH(RIGHT(A32,LEN(A32)-6),'K.Residential Stability'!$A$2:$A$40,0))</f>
        <v>0.873</v>
      </c>
      <c r="L32" s="220">
        <f>INDEX(L.EducationalorVolunteeringStre!$D$3:$D$41,MATCH(RIGHT(A32,LEN(A32)-6),L.EducationalorVolunteeringStre!$A$3:$A$41,0))</f>
        <v>0.44600000000000001</v>
      </c>
      <c r="M32" s="220">
        <f>INDEX(M.Hospitalization!$D$2:$D$40,MATCH(RIGHT(A32,LEN(A32)-6),M.Hospitalization!$A$2:$A$40,0))</f>
        <v>1.5027215429887001E-3</v>
      </c>
      <c r="N32" s="220">
        <f>INDEX('N.Effective Crisis Response'!$D$2:$D$40,MATCH(RIGHT(A32,LEN(A32)-6),'N.Effective Crisis Response'!$A$2:$A$40,0))</f>
        <v>0.84202898550724603</v>
      </c>
      <c r="O32" s="214">
        <f>INDEX('O.Frequent Admissions'!$D$2:$D$40,MATCH(RIGHT(A32,LEN(A32)-6),'O.Frequent Admissions'!$A$2:$A$40,0))</f>
        <v>9.1668913453761102E-4</v>
      </c>
      <c r="P32" s="220">
        <f>INDEX('P.Access to Crisis Res Serv'!$D$2:$D$40,MATCH(RIGHT(A32,LEN(A32)-6),'P.Access to Crisis Res Serv'!$A$2:$A$40,0))</f>
        <v>0.31676413255360603</v>
      </c>
      <c r="Q32" s="221">
        <f>INDEX('Q.Jail Diversion'!$D$2:$D$40,MATCH(RIGHT(A32,LEN(A32)-6),'Q.Jail Diversion'!$A$2:$A$40,0))</f>
        <v>0</v>
      </c>
      <c r="R32" s="219">
        <f>INDEX('R.Juve Justice Avoidance'!$D$2:$D$40,MATCH(RIGHT(A32,LEN(A32)-6),'R.Juve Justice Avoidance'!$A$2:$A$40,0))</f>
        <v>0.99279711884753896</v>
      </c>
      <c r="S32" s="219">
        <f>INDEX('S.Improvement Measure Child'!$D$2:$D$40,MATCH(RIGHT(A32,LEN(A32)-6),'S.Improvement Measure Child'!$A$2:$A$40,0))</f>
        <v>0.63100000000000001</v>
      </c>
      <c r="T32" s="213">
        <f>INDEX('T.ChildMonthlyService Provision'!$D$2:$D$40,MATCH(RIGHT(A32,LEN(A32)-6),'T.ChildMonthlyService Provision'!$A$2:$A$40,0))</f>
        <v>0.40016478989288701</v>
      </c>
      <c r="U32" s="220">
        <f>INDEX(U.School!$D$2:$D$40,MATCH(RIGHT(A32,LEN(A32)-6),U.School!$A$2:$A$40,0))</f>
        <v>0.91700000000000004</v>
      </c>
      <c r="V32" s="220">
        <f>INDEX('V.Family and Living Situation'!$D$2:$D$40,MATCH(RIGHT(A32,LEN(A32)-6),'V.Family and Living Situation'!$A$2:$A$40,0))</f>
        <v>0.876</v>
      </c>
      <c r="W32" s="216">
        <f>INDEX('W.Follow-Up Within 7D Fc2Fc'!$D$2:$D$40,MATCH(RIGHT(A32,LEN(A32)-6),'W.Follow-Up Within 7D Fc2Fc'!$A$2:$A$40,0))</f>
        <v>0.22727272727272727</v>
      </c>
      <c r="X32" s="219">
        <f>INDEX('X.Longterm Svs &amp; Supports'!$D$2:$D$40,MATCH(RIGHT(A32,LEN(A32)-6),'X.Longterm Svs &amp; Supports'!$A$2:$A$40,0))</f>
        <v>0.86666666666666703</v>
      </c>
      <c r="Y32" s="219">
        <f>INDEX('Y.Community Linkage'!$D$2:$D$40,MATCH(RIGHT(A32,LEN(A32)-6),'Y.Community Linkage'!$A$2:$A$40,0))</f>
        <v>0.32279411764705901</v>
      </c>
      <c r="Z32" s="213">
        <f>INDEX('Z.Crisis Follow-Up Within 30'!$D$2:$D$41,MATCH(RIGHT(A32,LEN(A32)-6),'Z.Crisis Follow-Up Within 30'!$A$2:$A$40,0))</f>
        <v>1</v>
      </c>
    </row>
    <row r="33" spans="1:72" s="15" customFormat="1" ht="13.5" customHeight="1" x14ac:dyDescent="0.2">
      <c r="A33" s="9" t="s">
        <v>34</v>
      </c>
      <c r="B33" s="208">
        <f>INDEX('B.Service Target Adult'!$D$2:$D$40,MATCH(RIGHT(A33,LEN(A33)-6),'B.Service Target Adult'!$A$2:$A$40,0))</f>
        <v>0.972855785222143</v>
      </c>
      <c r="C33" s="208">
        <f>INDEX('C.CounselingTarget'!$D$2:$D$40,MATCH(RIGHT(A33,LEN(A33)-6),'C.CounselingTarget'!$A$2:$A$40,0))</f>
        <v>0.86673346693386799</v>
      </c>
      <c r="D33" s="213">
        <f>INDEX(D.ACTTarget!$D$2:$D$40,MATCH(RIGHT(A33,LEN(A33)-6),D.ACTTarget!$A$2:$A$40,0))</f>
        <v>0.91906005221932097</v>
      </c>
      <c r="E33" s="213">
        <f>INDEX('E.Service Target Child'!$D$2:$D$40,MATCH(RIGHT(A33,LEN(A33)-6),'E.Service Target Child'!$A$2:$A$40,0))</f>
        <v>0.96700723712217995</v>
      </c>
      <c r="F33" s="213">
        <f>INDEX('F.Fam Par Sup Targ Loc234YC'!$D$2:$D$40,MATCH(RIGHT(A33,LEN(A33)-6),'F.Fam Par Sup Targ Loc234YC'!$A$2:$A$40,0))</f>
        <v>5.7122708039492202E-2</v>
      </c>
      <c r="G33" s="214">
        <f>INDEX('G.Community Tenure'!$D$2:$D$40,MATCH(RIGHT(A33,LEN(A33)-6),'G.Community Tenure'!$A$2:$A$40,0))</f>
        <v>0.98299999999999998</v>
      </c>
      <c r="H33" s="213">
        <f>INDEX('H.Adult Improvement'!$D$2:$D$40,MATCH(RIGHT(A33,LEN(A33)-6),'H.Adult Improvement'!$A$2:$A$40,0))</f>
        <v>0.438117647058824</v>
      </c>
      <c r="I33" s="214">
        <f>INDEX('I.AMH Monthly Service Provision'!$D$2:$D$40,MATCH(RIGHT(A33,LEN(A33)-6),'I.AMH Monthly Service Provision'!$A$2:$A$40,0))</f>
        <v>0.38696418085731099</v>
      </c>
      <c r="J33" s="214">
        <f>INDEX('J.Employment Improvement'!$D$2:$D$40,MATCH(RIGHT(A33,LEN(A33)-6),'J.Employment Improvement'!$A$2:$A$40,0))</f>
        <v>0.65100000000000002</v>
      </c>
      <c r="K33" s="213">
        <f>INDEX('K.Residential Stability'!$E$2:$E$40,MATCH(RIGHT(A33,LEN(A33)-6),'K.Residential Stability'!$A$2:$A$40,0))</f>
        <v>0.872</v>
      </c>
      <c r="L33" s="214">
        <f>INDEX(L.EducationalorVolunteeringStre!$D$3:$D$41,MATCH(RIGHT(A33,LEN(A33)-6),L.EducationalorVolunteeringStre!$A$3:$A$41,0))</f>
        <v>0.375</v>
      </c>
      <c r="M33" s="214">
        <f>INDEX(M.Hospitalization!$D$2:$D$40,MATCH(RIGHT(A33,LEN(A33)-6),M.Hospitalization!$A$2:$A$40,0))</f>
        <v>2.5013614407059801E-3</v>
      </c>
      <c r="N33" s="214">
        <f>INDEX('N.Effective Crisis Response'!$D$2:$D$40,MATCH(RIGHT(A33,LEN(A33)-6),'N.Effective Crisis Response'!$A$2:$A$40,0))</f>
        <v>0.78186775732788005</v>
      </c>
      <c r="O33" s="218">
        <f>INDEX('O.Frequent Admissions'!$D$2:$D$40,MATCH(RIGHT(A33,LEN(A33)-6),'O.Frequent Admissions'!$A$2:$A$40,0))</f>
        <v>5.25803310613437E-3</v>
      </c>
      <c r="P33" s="214">
        <f>INDEX('P.Access to Crisis Res Serv'!$D$2:$D$40,MATCH(RIGHT(A33,LEN(A33)-6),'P.Access to Crisis Res Serv'!$A$2:$A$40,0))</f>
        <v>0.33628318584070799</v>
      </c>
      <c r="Q33" s="217">
        <f>INDEX('Q.Jail Diversion'!$D$2:$D$40,MATCH(RIGHT(A33,LEN(A33)-6),'Q.Jail Diversion'!$A$2:$A$40,0))</f>
        <v>5.3969057665260202E-2</v>
      </c>
      <c r="R33" s="219">
        <f>INDEX('R.Juve Justice Avoidance'!$D$2:$D$40,MATCH(RIGHT(A33,LEN(A33)-6),'R.Juve Justice Avoidance'!$A$2:$A$40,0))</f>
        <v>0.99477124183006504</v>
      </c>
      <c r="S33" s="213">
        <f>INDEX('S.Improvement Measure Child'!$D$2:$D$40,MATCH(RIGHT(A33,LEN(A33)-6),'S.Improvement Measure Child'!$A$2:$A$40,0))</f>
        <v>0.50900000000000001</v>
      </c>
      <c r="T33" s="213">
        <f>INDEX('T.ChildMonthlyService Provision'!$D$2:$D$40,MATCH(RIGHT(A33,LEN(A33)-6),'T.ChildMonthlyService Provision'!$A$2:$A$40,0))</f>
        <v>0.38696418085731099</v>
      </c>
      <c r="U33" s="214">
        <f>INDEX(U.School!$D$2:$D$40,MATCH(RIGHT(A33,LEN(A33)-6),U.School!$A$2:$A$40,0))</f>
        <v>0.76100000000000001</v>
      </c>
      <c r="V33" s="214">
        <f>INDEX('V.Family and Living Situation'!$D$2:$D$40,MATCH(RIGHT(A33,LEN(A33)-6),'V.Family and Living Situation'!$A$2:$A$40,0))</f>
        <v>0.751</v>
      </c>
      <c r="W33" s="216">
        <f>INDEX('W.Follow-Up Within 7D Fc2Fc'!$D$2:$D$40,MATCH(RIGHT(A33,LEN(A33)-6),'W.Follow-Up Within 7D Fc2Fc'!$A$2:$A$40,0))</f>
        <v>0.87804878048780488</v>
      </c>
      <c r="X33" s="213">
        <f>INDEX('X.Longterm Svs &amp; Supports'!$D$2:$D$40,MATCH(RIGHT(A33,LEN(A33)-6),'X.Longterm Svs &amp; Supports'!$A$2:$A$40,0))</f>
        <v>0.92592592592592604</v>
      </c>
      <c r="Y33" s="216">
        <f>INDEX('Y.Community Linkage'!$D$2:$D$40,MATCH(RIGHT(A33,LEN(A33)-6),'Y.Community Linkage'!$A$2:$A$40,0))</f>
        <v>0.21775417298937799</v>
      </c>
      <c r="Z33" s="213">
        <f>INDEX('Z.Crisis Follow-Up Within 30'!$D$2:$D$41,MATCH(RIGHT(A33,LEN(A33)-6),'Z.Crisis Follow-Up Within 30'!$A$2:$A$40,0))</f>
        <v>1</v>
      </c>
    </row>
    <row r="34" spans="1:72" s="15" customFormat="1" ht="13.5" customHeight="1" x14ac:dyDescent="0.2">
      <c r="A34" s="9" t="s">
        <v>70</v>
      </c>
      <c r="B34" s="208">
        <f>INDEX('B.Service Target Adult'!$D$2:$D$40,MATCH(RIGHT(A34,LEN(A34)-6),'B.Service Target Adult'!$A$2:$A$40,0))</f>
        <v>1.0280102278010199</v>
      </c>
      <c r="C34" s="208">
        <f>INDEX('C.CounselingTarget'!$D$2:$D$40,MATCH(RIGHT(A34,LEN(A34)-6),'C.CounselingTarget'!$A$2:$A$40,0))</f>
        <v>0.489247311827957</v>
      </c>
      <c r="D34" s="213">
        <f>INDEX(D.ACTTarget!$D$2:$D$40,MATCH(RIGHT(A34,LEN(A34)-6),D.ACTTarget!$A$2:$A$40,0))</f>
        <v>0.59591836734693904</v>
      </c>
      <c r="E34" s="213">
        <f>INDEX('E.Service Target Child'!$D$2:$D$40,MATCH(RIGHT(A34,LEN(A34)-6),'E.Service Target Child'!$A$2:$A$40,0))</f>
        <v>1.1169696969697001</v>
      </c>
      <c r="F34" s="213">
        <f>INDEX('F.Fam Par Sup Targ Loc234YC'!$D$2:$D$40,MATCH(RIGHT(A34,LEN(A34)-6),'F.Fam Par Sup Targ Loc234YC'!$A$2:$A$40,0))</f>
        <v>9.1976516634050903E-2</v>
      </c>
      <c r="G34" s="214">
        <f>INDEX('G.Community Tenure'!$D$2:$D$40,MATCH(RIGHT(A34,LEN(A34)-6),'G.Community Tenure'!$A$2:$A$40,0))</f>
        <v>0.99</v>
      </c>
      <c r="H34" s="216">
        <f>INDEX('H.Adult Improvement'!$D$2:$D$40,MATCH(RIGHT(A34,LEN(A34)-6),'H.Adult Improvement'!$A$2:$A$40,0))</f>
        <v>0.18145161290322601</v>
      </c>
      <c r="I34" s="214">
        <f>INDEX('I.AMH Monthly Service Provision'!$D$2:$D$40,MATCH(RIGHT(A34,LEN(A34)-6),'I.AMH Monthly Service Provision'!$A$2:$A$40,0))</f>
        <v>0.28759124087591198</v>
      </c>
      <c r="J34" s="214">
        <f>INDEX('J.Employment Improvement'!$D$2:$D$40,MATCH(RIGHT(A34,LEN(A34)-6),'J.Employment Improvement'!$A$2:$A$40,0))</f>
        <v>0.31900000000000001</v>
      </c>
      <c r="K34" s="213">
        <f>INDEX('K.Residential Stability'!$E$2:$E$40,MATCH(RIGHT(A34,LEN(A34)-6),'K.Residential Stability'!$A$2:$A$40,0))</f>
        <v>0.96399999999999997</v>
      </c>
      <c r="L34" s="214">
        <f>INDEX(L.EducationalorVolunteeringStre!$D$3:$D$41,MATCH(RIGHT(A34,LEN(A34)-6),L.EducationalorVolunteeringStre!$A$3:$A$41,0))</f>
        <v>0.753</v>
      </c>
      <c r="M34" s="214">
        <f>INDEX(M.Hospitalization!$D$2:$D$40,MATCH(RIGHT(A34,LEN(A34)-6),M.Hospitalization!$A$2:$A$40,0))</f>
        <v>1.50319572689932E-2</v>
      </c>
      <c r="N34" s="214">
        <f>INDEX('N.Effective Crisis Response'!$D$2:$D$40,MATCH(RIGHT(A34,LEN(A34)-6),'N.Effective Crisis Response'!$A$2:$A$40,0))</f>
        <v>0.70882352941176496</v>
      </c>
      <c r="O34" s="214">
        <f>INDEX('O.Frequent Admissions'!$D$2:$D$40,MATCH(RIGHT(A34,LEN(A34)-6),'O.Frequent Admissions'!$A$2:$A$40,0))</f>
        <v>7.5187969924812002E-4</v>
      </c>
      <c r="P34" s="214">
        <f>INDEX('P.Access to Crisis Res Serv'!$D$2:$D$40,MATCH(RIGHT(A34,LEN(A34)-6),'P.Access to Crisis Res Serv'!$A$2:$A$40,0))</f>
        <v>0.33846153846153898</v>
      </c>
      <c r="Q34" s="215">
        <f>INDEX('Q.Jail Diversion'!$D$2:$D$40,MATCH(RIGHT(A34,LEN(A34)-6),'Q.Jail Diversion'!$A$2:$A$40,0))</f>
        <v>0.176552511415525</v>
      </c>
      <c r="R34" s="219">
        <f>INDEX('R.Juve Justice Avoidance'!$D$2:$D$40,MATCH(RIGHT(A34,LEN(A34)-6),'R.Juve Justice Avoidance'!$A$2:$A$40,0))</f>
        <v>1</v>
      </c>
      <c r="S34" s="213">
        <f>INDEX('S.Improvement Measure Child'!$D$2:$D$40,MATCH(RIGHT(A34,LEN(A34)-6),'S.Improvement Measure Child'!$A$2:$A$40,0))</f>
        <v>0.36499999999999999</v>
      </c>
      <c r="T34" s="213">
        <f>INDEX('T.ChildMonthlyService Provision'!$D$2:$D$40,MATCH(RIGHT(A34,LEN(A34)-6),'T.ChildMonthlyService Provision'!$A$2:$A$40,0))</f>
        <v>0.28759124087591198</v>
      </c>
      <c r="U34" s="214">
        <f>INDEX(U.School!$D$2:$D$40,MATCH(RIGHT(A34,LEN(A34)-6),U.School!$A$2:$A$40,0))</f>
        <v>0.86299999999999999</v>
      </c>
      <c r="V34" s="214">
        <f>INDEX('V.Family and Living Situation'!$D$2:$D$40,MATCH(RIGHT(A34,LEN(A34)-6),'V.Family and Living Situation'!$A$2:$A$40,0))</f>
        <v>0.93600000000000005</v>
      </c>
      <c r="W34" s="213">
        <f>INDEX('W.Follow-Up Within 7D Fc2Fc'!$D$2:$D$40,MATCH(RIGHT(A34,LEN(A34)-6),'W.Follow-Up Within 7D Fc2Fc'!$A$2:$A$40,0))</f>
        <v>0.14285714285714285</v>
      </c>
      <c r="X34" s="216">
        <f>INDEX('X.Longterm Svs &amp; Supports'!$D$2:$D$40,MATCH(RIGHT(A34,LEN(A34)-6),'X.Longterm Svs &amp; Supports'!$A$2:$A$40,0))</f>
        <v>0.66666666666666696</v>
      </c>
      <c r="Y34" s="216">
        <f>INDEX('Y.Community Linkage'!$D$2:$D$40,MATCH(RIGHT(A34,LEN(A34)-6),'Y.Community Linkage'!$A$2:$A$40,0))</f>
        <v>0.35732647814910001</v>
      </c>
      <c r="Z34" s="213"/>
    </row>
    <row r="35" spans="1:72" s="15" customFormat="1" ht="13.5" customHeight="1" x14ac:dyDescent="0.2">
      <c r="A35" s="9" t="s">
        <v>35</v>
      </c>
      <c r="B35" s="208">
        <f>INDEX('B.Service Target Adult'!$D$2:$D$40,MATCH(RIGHT(A35,LEN(A35)-6),'B.Service Target Adult'!$A$2:$A$40,0))</f>
        <v>0.94453941120607798</v>
      </c>
      <c r="C35" s="208">
        <f>INDEX('C.CounselingTarget'!$D$2:$D$40,MATCH(RIGHT(A35,LEN(A35)-6),'C.CounselingTarget'!$A$2:$A$40,0))</f>
        <v>0.50371944739638697</v>
      </c>
      <c r="D35" s="213">
        <f>INDEX(D.ACTTarget!$D$2:$D$40,MATCH(RIGHT(A35,LEN(A35)-6),D.ACTTarget!$A$2:$A$40,0))</f>
        <v>0.83090379008746396</v>
      </c>
      <c r="E35" s="213">
        <f>INDEX('E.Service Target Child'!$D$2:$D$40,MATCH(RIGHT(A35,LEN(A35)-6),'E.Service Target Child'!$A$2:$A$40,0))</f>
        <v>0.93701550387596899</v>
      </c>
      <c r="F35" s="216">
        <f>INDEX('F.Fam Par Sup Targ Loc234YC'!$D$2:$D$40,MATCH(RIGHT(A35,LEN(A35)-6),'F.Fam Par Sup Targ Loc234YC'!$A$2:$A$40,0))</f>
        <v>0.10410094637224</v>
      </c>
      <c r="G35" s="214">
        <f>INDEX('G.Community Tenure'!$D$2:$D$40,MATCH(RIGHT(A35,LEN(A35)-6),'G.Community Tenure'!$A$2:$A$40,0))</f>
        <v>0.98299999999999998</v>
      </c>
      <c r="H35" s="213">
        <f>INDEX('H.Adult Improvement'!$D$2:$D$40,MATCH(RIGHT(A35,LEN(A35)-6),'H.Adult Improvement'!$A$2:$A$40,0))</f>
        <v>0.47909407665505199</v>
      </c>
      <c r="I35" s="218">
        <f>INDEX('I.AMH Monthly Service Provision'!$D$2:$D$40,MATCH(RIGHT(A35,LEN(A35)-6),'I.AMH Monthly Service Provision'!$A$2:$A$40,0))</f>
        <v>0.50023618327822394</v>
      </c>
      <c r="J35" s="214">
        <f>INDEX('J.Employment Improvement'!$D$2:$D$40,MATCH(RIGHT(A35,LEN(A35)-6),'J.Employment Improvement'!$A$2:$A$40,0))</f>
        <v>0.79400000000000004</v>
      </c>
      <c r="K35" s="213">
        <f>INDEX('K.Residential Stability'!$E$2:$E$40,MATCH(RIGHT(A35,LEN(A35)-6),'K.Residential Stability'!$A$2:$A$40,0))</f>
        <v>0.90400000000000003</v>
      </c>
      <c r="L35" s="214">
        <f>INDEX(L.EducationalorVolunteeringStre!$D$3:$D$41,MATCH(RIGHT(A35,LEN(A35)-6),L.EducationalorVolunteeringStre!$A$3:$A$41,0))</f>
        <v>0.54400000000000004</v>
      </c>
      <c r="M35" s="218">
        <f>INDEX(M.Hospitalization!$D$2:$D$40,MATCH(RIGHT(A35,LEN(A35)-6),M.Hospitalization!$A$2:$A$40,0))</f>
        <v>1.8108138020279101E-2</v>
      </c>
      <c r="N35" s="214">
        <f>INDEX('N.Effective Crisis Response'!$D$2:$D$40,MATCH(RIGHT(A35,LEN(A35)-6),'N.Effective Crisis Response'!$A$2:$A$40,0))</f>
        <v>0.80716029292107405</v>
      </c>
      <c r="O35" s="214">
        <f>INDEX('O.Frequent Admissions'!$D$2:$D$40,MATCH(RIGHT(A35,LEN(A35)-6),'O.Frequent Admissions'!$A$2:$A$40,0))</f>
        <v>2.6465322643418701E-3</v>
      </c>
      <c r="P35" s="214">
        <f>INDEX('P.Access to Crisis Res Serv'!$D$2:$D$40,MATCH(RIGHT(A35,LEN(A35)-6),'P.Access to Crisis Res Serv'!$A$2:$A$40,0))</f>
        <v>0.51540616246498605</v>
      </c>
      <c r="Q35" s="215">
        <f>INDEX('Q.Jail Diversion'!$D$2:$D$40,MATCH(RIGHT(A35,LEN(A35)-6),'Q.Jail Diversion'!$A$2:$A$40,0))</f>
        <v>0.17616912235746299</v>
      </c>
      <c r="R35" s="219">
        <f>INDEX('R.Juve Justice Avoidance'!$D$2:$D$40,MATCH(RIGHT(A35,LEN(A35)-6),'R.Juve Justice Avoidance'!$A$2:$A$40,0))</f>
        <v>0.9921875</v>
      </c>
      <c r="S35" s="213">
        <f>INDEX('S.Improvement Measure Child'!$D$2:$D$40,MATCH(RIGHT(A35,LEN(A35)-6),'S.Improvement Measure Child'!$A$2:$A$40,0))</f>
        <v>0.64</v>
      </c>
      <c r="T35" s="213">
        <f>INDEX('T.ChildMonthlyService Provision'!$D$2:$D$40,MATCH(RIGHT(A35,LEN(A35)-6),'T.ChildMonthlyService Provision'!$A$2:$A$40,0))</f>
        <v>0.50023618327822394</v>
      </c>
      <c r="U35" s="214">
        <f>INDEX(U.School!$D$2:$D$40,MATCH(RIGHT(A35,LEN(A35)-6),U.School!$A$2:$A$40,0))</f>
        <v>0.81899999999999995</v>
      </c>
      <c r="V35" s="214">
        <f>INDEX('V.Family and Living Situation'!$D$2:$D$40,MATCH(RIGHT(A35,LEN(A35)-6),'V.Family and Living Situation'!$A$2:$A$40,0))</f>
        <v>0.78300000000000003</v>
      </c>
      <c r="W35" s="216">
        <f>INDEX('W.Follow-Up Within 7D Fc2Fc'!$D$2:$D$40,MATCH(RIGHT(A35,LEN(A35)-6),'W.Follow-Up Within 7D Fc2Fc'!$A$2:$A$40,0))</f>
        <v>0.77611940298507465</v>
      </c>
      <c r="X35" s="216">
        <f>INDEX('X.Longterm Svs &amp; Supports'!$D$2:$D$40,MATCH(RIGHT(A35,LEN(A35)-6),'X.Longterm Svs &amp; Supports'!$A$2:$A$40,0))</f>
        <v>0</v>
      </c>
      <c r="Y35" s="216">
        <f>INDEX('Y.Community Linkage'!$D$2:$D$40,MATCH(RIGHT(A35,LEN(A35)-6),'Y.Community Linkage'!$A$2:$A$40,0))</f>
        <v>0.25878320479862899</v>
      </c>
      <c r="Z35" s="213">
        <f>INDEX('Z.Crisis Follow-Up Within 30'!$D$2:$D$41,MATCH(RIGHT(A35,LEN(A35)-6),'Z.Crisis Follow-Up Within 30'!$A$2:$A$40,0))</f>
        <v>0.95454545454545503</v>
      </c>
    </row>
    <row r="36" spans="1:72" s="15" customFormat="1" ht="13.5" customHeight="1" x14ac:dyDescent="0.2">
      <c r="A36" s="9" t="s">
        <v>36</v>
      </c>
      <c r="B36" s="208">
        <f>INDEX('B.Service Target Adult'!$D$2:$D$40,MATCH(RIGHT(A36,LEN(A36)-6),'B.Service Target Adult'!$A$2:$A$40,0))</f>
        <v>1.1603617705887499</v>
      </c>
      <c r="C36" s="208">
        <f>INDEX('C.CounselingTarget'!$D$2:$D$40,MATCH(RIGHT(A36,LEN(A36)-6),'C.CounselingTarget'!$A$2:$A$40,0))</f>
        <v>0.80900243309002395</v>
      </c>
      <c r="D36" s="213">
        <f>INDEX(D.ACTTarget!$D$2:$D$40,MATCH(RIGHT(A36,LEN(A36)-6),D.ACTTarget!$A$2:$A$40,0))</f>
        <v>0.83093179634966396</v>
      </c>
      <c r="E36" s="213">
        <f>INDEX('E.Service Target Child'!$D$2:$D$40,MATCH(RIGHT(A36,LEN(A36)-6),'E.Service Target Child'!$A$2:$A$40,0))</f>
        <v>0.98677443056576097</v>
      </c>
      <c r="F36" s="213">
        <f>INDEX('F.Fam Par Sup Targ Loc234YC'!$D$2:$D$40,MATCH(RIGHT(A36,LEN(A36)-6),'F.Fam Par Sup Targ Loc234YC'!$A$2:$A$40,0))</f>
        <v>0.12932016710976099</v>
      </c>
      <c r="G36" s="214">
        <f>INDEX('G.Community Tenure'!$D$2:$D$40,MATCH(RIGHT(A36,LEN(A36)-6),'G.Community Tenure'!$A$2:$A$40,0))</f>
        <v>0.98899999999999999</v>
      </c>
      <c r="H36" s="213">
        <f>INDEX('H.Adult Improvement'!$D$2:$D$40,MATCH(RIGHT(A36,LEN(A36)-6),'H.Adult Improvement'!$A$2:$A$40,0))</f>
        <v>0.43144537294955099</v>
      </c>
      <c r="I36" s="218">
        <f>INDEX('I.AMH Monthly Service Provision'!$D$2:$D$40,MATCH(RIGHT(A36,LEN(A36)-6),'I.AMH Monthly Service Provision'!$A$2:$A$40,0))</f>
        <v>0.30017177211565998</v>
      </c>
      <c r="J36" s="214">
        <f>INDEX('J.Employment Improvement'!$D$2:$D$40,MATCH(RIGHT(A36,LEN(A36)-6),'J.Employment Improvement'!$A$2:$A$40,0))</f>
        <v>0.66100000000000003</v>
      </c>
      <c r="K36" s="213">
        <f>INDEX('K.Residential Stability'!$E$2:$E$40,MATCH(RIGHT(A36,LEN(A36)-6),'K.Residential Stability'!$A$2:$A$40,0))</f>
        <v>0.77</v>
      </c>
      <c r="L36" s="214">
        <f>INDEX(L.EducationalorVolunteeringStre!$D$3:$D$41,MATCH(RIGHT(A36,LEN(A36)-6),L.EducationalorVolunteeringStre!$A$3:$A$41,0))</f>
        <v>0.43099999999999999</v>
      </c>
      <c r="M36" s="214">
        <f>INDEX(M.Hospitalization!$D$2:$D$40,MATCH(RIGHT(A36,LEN(A36)-6),M.Hospitalization!$A$2:$A$40,0))</f>
        <v>2.9428937418433001E-3</v>
      </c>
      <c r="N36" s="214">
        <f>INDEX('N.Effective Crisis Response'!$D$2:$D$40,MATCH(RIGHT(A36,LEN(A36)-6),'N.Effective Crisis Response'!$A$2:$A$40,0))</f>
        <v>0.87758186397984905</v>
      </c>
      <c r="O36" s="214">
        <f>INDEX('O.Frequent Admissions'!$D$2:$D$40,MATCH(RIGHT(A36,LEN(A36)-6),'O.Frequent Admissions'!$A$2:$A$40,0))</f>
        <v>4.1154682814980301E-4</v>
      </c>
      <c r="P36" s="214">
        <f>INDEX('P.Access to Crisis Res Serv'!$D$2:$D$40,MATCH(RIGHT(A36,LEN(A36)-6),'P.Access to Crisis Res Serv'!$A$2:$A$40,0))</f>
        <v>0.40422535211267602</v>
      </c>
      <c r="Q36" s="217">
        <f>INDEX('Q.Jail Diversion'!$D$2:$D$40,MATCH(RIGHT(A36,LEN(A36)-6),'Q.Jail Diversion'!$A$2:$A$40,0))</f>
        <v>5.8549244712990903E-2</v>
      </c>
      <c r="R36" s="219">
        <f>INDEX('R.Juve Justice Avoidance'!$D$2:$D$40,MATCH(RIGHT(A36,LEN(A36)-6),'R.Juve Justice Avoidance'!$A$2:$A$40,0))</f>
        <v>0.99397590361445798</v>
      </c>
      <c r="S36" s="213">
        <f>INDEX('S.Improvement Measure Child'!$D$2:$D$40,MATCH(RIGHT(A36,LEN(A36)-6),'S.Improvement Measure Child'!$A$2:$A$40,0))</f>
        <v>0.53900000000000003</v>
      </c>
      <c r="T36" s="213">
        <f>INDEX('T.ChildMonthlyService Provision'!$D$2:$D$40,MATCH(RIGHT(A36,LEN(A36)-6),'T.ChildMonthlyService Provision'!$A$2:$A$40,0))</f>
        <v>0.30017177211565998</v>
      </c>
      <c r="U36" s="214">
        <f>INDEX(U.School!$D$2:$D$40,MATCH(RIGHT(A36,LEN(A36)-6),U.School!$A$2:$A$40,0))</f>
        <v>0.72399999999999998</v>
      </c>
      <c r="V36" s="214">
        <f>INDEX('V.Family and Living Situation'!$D$2:$D$40,MATCH(RIGHT(A36,LEN(A36)-6),'V.Family and Living Situation'!$A$2:$A$40,0))</f>
        <v>0.74399999999999999</v>
      </c>
      <c r="W36" s="216">
        <f>INDEX('W.Follow-Up Within 7D Fc2Fc'!$D$2:$D$40,MATCH(RIGHT(A36,LEN(A36)-6),'W.Follow-Up Within 7D Fc2Fc'!$A$2:$A$40,0))</f>
        <v>0.34456928838951312</v>
      </c>
      <c r="X36" s="213">
        <f>INDEX('X.Longterm Svs &amp; Supports'!$D$2:$D$40,MATCH(RIGHT(A36,LEN(A36)-6),'X.Longterm Svs &amp; Supports'!$A$2:$A$40,0))</f>
        <v>0.93333333333333302</v>
      </c>
      <c r="Y36" s="213">
        <f>INDEX('Y.Community Linkage'!$D$2:$D$40,MATCH(RIGHT(A36,LEN(A36)-6),'Y.Community Linkage'!$A$2:$A$40,0))</f>
        <v>0.32683823529411798</v>
      </c>
      <c r="Z36" s="213">
        <f>INDEX('Z.Crisis Follow-Up Within 30'!$D$2:$D$41,MATCH(RIGHT(A36,LEN(A36)-6),'Z.Crisis Follow-Up Within 30'!$A$2:$A$40,0))</f>
        <v>0.98373983739837401</v>
      </c>
    </row>
    <row r="37" spans="1:72" s="15" customFormat="1" ht="13.5" customHeight="1" x14ac:dyDescent="0.2">
      <c r="A37" s="9" t="s">
        <v>37</v>
      </c>
      <c r="B37" s="208">
        <f>INDEX('B.Service Target Adult'!$D$2:$D$40,MATCH(RIGHT(A37,LEN(A37)-6),'B.Service Target Adult'!$A$2:$A$40,0))</f>
        <v>1.0415595544130301</v>
      </c>
      <c r="C37" s="208">
        <f>INDEX('C.CounselingTarget'!$D$2:$D$40,MATCH(RIGHT(A37,LEN(A37)-6),'C.CounselingTarget'!$A$2:$A$40,0))</f>
        <v>0.74668435013262602</v>
      </c>
      <c r="D37" s="213">
        <f>INDEX(D.ACTTarget!$D$2:$D$40,MATCH(RIGHT(A37,LEN(A37)-6),D.ACTTarget!$A$2:$A$40,0))</f>
        <v>0.75394321766561501</v>
      </c>
      <c r="E37" s="213">
        <f>INDEX('E.Service Target Child'!$D$2:$D$40,MATCH(RIGHT(A37,LEN(A37)-6),'E.Service Target Child'!$A$2:$A$40,0))</f>
        <v>1.1197183098591601</v>
      </c>
      <c r="F37" s="213">
        <f>INDEX('F.Fam Par Sup Targ Loc234YC'!$D$2:$D$40,MATCH(RIGHT(A37,LEN(A37)-6),'F.Fam Par Sup Targ Loc234YC'!$A$2:$A$40,0))</f>
        <v>0.43988050784167299</v>
      </c>
      <c r="G37" s="214">
        <f>INDEX('G.Community Tenure'!$D$2:$D$40,MATCH(RIGHT(A37,LEN(A37)-6),'G.Community Tenure'!$A$2:$A$40,0))</f>
        <v>0.99299999999999999</v>
      </c>
      <c r="H37" s="213">
        <f>INDEX('H.Adult Improvement'!$D$2:$D$40,MATCH(RIGHT(A37,LEN(A37)-6),'H.Adult Improvement'!$A$2:$A$40,0))</f>
        <v>0.33531808210592301</v>
      </c>
      <c r="I37" s="214">
        <f>INDEX('I.AMH Monthly Service Provision'!$D$2:$D$40,MATCH(RIGHT(A37,LEN(A37)-6),'I.AMH Monthly Service Provision'!$A$2:$A$40,0))</f>
        <v>0.194095477386935</v>
      </c>
      <c r="J37" s="214">
        <f>INDEX('J.Employment Improvement'!$D$2:$D$40,MATCH(RIGHT(A37,LEN(A37)-6),'J.Employment Improvement'!$A$2:$A$40,0))</f>
        <v>0.86599999999999999</v>
      </c>
      <c r="K37" s="213">
        <f>INDEX('K.Residential Stability'!$E$2:$E$40,MATCH(RIGHT(A37,LEN(A37)-6),'K.Residential Stability'!$A$2:$A$40,0))</f>
        <v>0.89700000000000002</v>
      </c>
      <c r="L37" s="214">
        <f>INDEX(L.EducationalorVolunteeringStre!$D$3:$D$41,MATCH(RIGHT(A37,LEN(A37)-6),L.EducationalorVolunteeringStre!$A$3:$A$41,0))</f>
        <v>0.26300000000000001</v>
      </c>
      <c r="M37" s="214">
        <f>INDEX(M.Hospitalization!$D$2:$D$40,MATCH(RIGHT(A37,LEN(A37)-6),M.Hospitalization!$A$2:$A$40,0))</f>
        <v>4.3956917103927301E-3</v>
      </c>
      <c r="N37" s="214">
        <f>INDEX('N.Effective Crisis Response'!$D$2:$D$40,MATCH(RIGHT(A37,LEN(A37)-6),'N.Effective Crisis Response'!$A$2:$A$40,0))</f>
        <v>0.89878318584070804</v>
      </c>
      <c r="O37" s="214">
        <f>INDEX('O.Frequent Admissions'!$D$2:$D$40,MATCH(RIGHT(A37,LEN(A37)-6),'O.Frequent Admissions'!$A$2:$A$40,0))</f>
        <v>2.7204407113952498E-4</v>
      </c>
      <c r="P37" s="214">
        <f>INDEX('P.Access to Crisis Res Serv'!$D$2:$D$40,MATCH(RIGHT(A37,LEN(A37)-6),'P.Access to Crisis Res Serv'!$A$2:$A$40,0))</f>
        <v>0.48391248391248398</v>
      </c>
      <c r="Q37" s="217">
        <f>INDEX('Q.Jail Diversion'!$D$2:$D$40,MATCH(RIGHT(A37,LEN(A37)-6),'Q.Jail Diversion'!$A$2:$A$40,0))</f>
        <v>5.8837920489296598E-2</v>
      </c>
      <c r="R37" s="219">
        <f>INDEX('R.Juve Justice Avoidance'!$D$2:$D$40,MATCH(RIGHT(A37,LEN(A37)-6),'R.Juve Justice Avoidance'!$A$2:$A$40,0))</f>
        <v>0.99785177228786304</v>
      </c>
      <c r="S37" s="213">
        <f>INDEX('S.Improvement Measure Child'!$D$2:$D$40,MATCH(RIGHT(A37,LEN(A37)-6),'S.Improvement Measure Child'!$A$2:$A$40,0))</f>
        <v>0.55000000000000004</v>
      </c>
      <c r="T37" s="213">
        <f>INDEX('T.ChildMonthlyService Provision'!$D$2:$D$40,MATCH(RIGHT(A37,LEN(A37)-6),'T.ChildMonthlyService Provision'!$A$2:$A$40,0))</f>
        <v>0.194095477386935</v>
      </c>
      <c r="U37" s="214">
        <f>INDEX(U.School!$D$2:$D$40,MATCH(RIGHT(A37,LEN(A37)-6),U.School!$A$2:$A$40,0))</f>
        <v>0.84</v>
      </c>
      <c r="V37" s="214">
        <f>INDEX('V.Family and Living Situation'!$D$2:$D$40,MATCH(RIGHT(A37,LEN(A37)-6),'V.Family and Living Situation'!$A$2:$A$40,0))</f>
        <v>0.86399999999999999</v>
      </c>
      <c r="W37" s="216">
        <f>INDEX('W.Follow-Up Within 7D Fc2Fc'!$D$2:$D$40,MATCH(RIGHT(A37,LEN(A37)-6),'W.Follow-Up Within 7D Fc2Fc'!$A$2:$A$40,0))</f>
        <v>0.58940397350993379</v>
      </c>
      <c r="X37" s="216">
        <f>INDEX('X.Longterm Svs &amp; Supports'!$D$2:$D$40,MATCH(RIGHT(A37,LEN(A37)-6),'X.Longterm Svs &amp; Supports'!$A$2:$A$40,0))</f>
        <v>0</v>
      </c>
      <c r="Y37" s="216">
        <f>INDEX('Y.Community Linkage'!$D$2:$D$40,MATCH(RIGHT(A37,LEN(A37)-6),'Y.Community Linkage'!$A$2:$A$40,0))</f>
        <v>0.23982494529540499</v>
      </c>
      <c r="Z37" s="213">
        <f>INDEX('Z.Crisis Follow-Up Within 30'!$D$2:$D$41,MATCH(RIGHT(A37,LEN(A37)-6),'Z.Crisis Follow-Up Within 30'!$A$2:$A$40,0))</f>
        <v>0.82978723404255295</v>
      </c>
    </row>
    <row r="38" spans="1:72" s="15" customFormat="1" ht="13.5" customHeight="1" x14ac:dyDescent="0.2">
      <c r="A38" s="9" t="s">
        <v>38</v>
      </c>
      <c r="B38" s="208">
        <f>INDEX('B.Service Target Adult'!$D$2:$D$40,MATCH(RIGHT(A38,LEN(A38)-6),'B.Service Target Adult'!$A$2:$A$40,0))</f>
        <v>1.0763557483731001</v>
      </c>
      <c r="C38" s="208">
        <f>INDEX('C.CounselingTarget'!$D$2:$D$40,MATCH(RIGHT(A38,LEN(A38)-6),'C.CounselingTarget'!$A$2:$A$40,0))</f>
        <v>0.17560462670872801</v>
      </c>
      <c r="D38" s="213">
        <f>INDEX(D.ACTTarget!$D$2:$D$40,MATCH(RIGHT(A38,LEN(A38)-6),D.ACTTarget!$A$2:$A$40,0))</f>
        <v>0.78921568627451</v>
      </c>
      <c r="E38" s="213">
        <f>INDEX('E.Service Target Child'!$D$2:$D$40,MATCH(RIGHT(A38,LEN(A38)-6),'E.Service Target Child'!$A$2:$A$40,0))</f>
        <v>0.92761463163317903</v>
      </c>
      <c r="F38" s="213">
        <f>INDEX('F.Fam Par Sup Targ Loc234YC'!$D$2:$D$40,MATCH(RIGHT(A38,LEN(A38)-6),'F.Fam Par Sup Targ Loc234YC'!$A$2:$A$40,0))</f>
        <v>0.28081905557877102</v>
      </c>
      <c r="G38" s="214">
        <f>INDEX('G.Community Tenure'!$D$2:$D$40,MATCH(RIGHT(A38,LEN(A38)-6),'G.Community Tenure'!$A$2:$A$40,0))</f>
        <v>0.98699999999999999</v>
      </c>
      <c r="H38" s="213">
        <f>INDEX('H.Adult Improvement'!$D$2:$D$40,MATCH(RIGHT(A38,LEN(A38)-6),'H.Adult Improvement'!$A$2:$A$40,0))</f>
        <v>0.359390363815143</v>
      </c>
      <c r="I38" s="214">
        <f>INDEX('I.AMH Monthly Service Provision'!$D$2:$D$40,MATCH(RIGHT(A38,LEN(A38)-6),'I.AMH Monthly Service Provision'!$A$2:$A$40,0))</f>
        <v>0.35796645702306101</v>
      </c>
      <c r="J38" s="214">
        <f>INDEX('J.Employment Improvement'!$D$2:$D$40,MATCH(RIGHT(A38,LEN(A38)-6),'J.Employment Improvement'!$A$2:$A$40,0))</f>
        <v>0.67700000000000005</v>
      </c>
      <c r="K38" s="213">
        <f>INDEX('K.Residential Stability'!$E$2:$E$40,MATCH(RIGHT(A38,LEN(A38)-6),'K.Residential Stability'!$A$2:$A$40,0))</f>
        <v>0.88100000000000001</v>
      </c>
      <c r="L38" s="214">
        <f>INDEX(L.EducationalorVolunteeringStre!$D$3:$D$41,MATCH(RIGHT(A38,LEN(A38)-6),L.EducationalorVolunteeringStre!$A$3:$A$41,0))</f>
        <v>0.29699999999999999</v>
      </c>
      <c r="M38" s="214">
        <f>INDEX(M.Hospitalization!$D$2:$D$40,MATCH(RIGHT(A38,LEN(A38)-6),M.Hospitalization!$A$2:$A$40,0))</f>
        <v>1.0341266654481301E-2</v>
      </c>
      <c r="N38" s="218">
        <f>INDEX('N.Effective Crisis Response'!$D$2:$D$40,MATCH(RIGHT(A38,LEN(A38)-6),'N.Effective Crisis Response'!$A$2:$A$40,0))</f>
        <v>0.67413793103448305</v>
      </c>
      <c r="O38" s="214">
        <f>INDEX('O.Frequent Admissions'!$D$2:$D$40,MATCH(RIGHT(A38,LEN(A38)-6),'O.Frequent Admissions'!$A$2:$A$40,0))</f>
        <v>1.09583036545943E-4</v>
      </c>
      <c r="P38" s="214">
        <f>INDEX('P.Access to Crisis Res Serv'!$D$2:$D$40,MATCH(RIGHT(A38,LEN(A38)-6),'P.Access to Crisis Res Serv'!$A$2:$A$40,0))</f>
        <v>0.183098591549296</v>
      </c>
      <c r="Q38" s="217">
        <f>INDEX('Q.Jail Diversion'!$D$2:$D$40,MATCH(RIGHT(A38,LEN(A38)-6),'Q.Jail Diversion'!$A$2:$A$40,0))</f>
        <v>9.8681698774080506E-2</v>
      </c>
      <c r="R38" s="219">
        <f>INDEX('R.Juve Justice Avoidance'!$D$2:$D$40,MATCH(RIGHT(A38,LEN(A38)-6),'R.Juve Justice Avoidance'!$A$2:$A$40,0))</f>
        <v>0.99677938808373601</v>
      </c>
      <c r="S38" s="213">
        <f>INDEX('S.Improvement Measure Child'!$D$2:$D$40,MATCH(RIGHT(A38,LEN(A38)-6),'S.Improvement Measure Child'!$A$2:$A$40,0))</f>
        <v>0.49199999999999999</v>
      </c>
      <c r="T38" s="213">
        <f>INDEX('T.ChildMonthlyService Provision'!$D$2:$D$40,MATCH(RIGHT(A38,LEN(A38)-6),'T.ChildMonthlyService Provision'!$A$2:$A$40,0))</f>
        <v>0.35796645702306101</v>
      </c>
      <c r="U38" s="214">
        <f>INDEX(U.School!$D$2:$D$40,MATCH(RIGHT(A38,LEN(A38)-6),U.School!$A$2:$A$40,0))</f>
        <v>0.75</v>
      </c>
      <c r="V38" s="214">
        <f>INDEX('V.Family and Living Situation'!$D$2:$D$40,MATCH(RIGHT(A38,LEN(A38)-6),'V.Family and Living Situation'!$A$2:$A$40,0))</f>
        <v>0.85699999999999998</v>
      </c>
      <c r="W38" s="213">
        <f>INDEX('W.Follow-Up Within 7D Fc2Fc'!$D$2:$D$40,MATCH(RIGHT(A38,LEN(A38)-6),'W.Follow-Up Within 7D Fc2Fc'!$A$2:$A$40,0))</f>
        <v>0</v>
      </c>
      <c r="X38" s="216">
        <f>INDEX('X.Longterm Svs &amp; Supports'!$D$2:$D$40,MATCH(RIGHT(A38,LEN(A38)-6),'X.Longterm Svs &amp; Supports'!$A$2:$A$40,0))</f>
        <v>0.77777777777777801</v>
      </c>
      <c r="Y38" s="216">
        <f>INDEX('Y.Community Linkage'!$D$2:$D$40,MATCH(RIGHT(A38,LEN(A38)-6),'Y.Community Linkage'!$A$2:$A$40,0))</f>
        <v>0.25</v>
      </c>
      <c r="Z38" s="213">
        <f>INDEX('Z.Crisis Follow-Up Within 30'!$D$2:$D$41,MATCH(RIGHT(A38,LEN(A38)-6),'Z.Crisis Follow-Up Within 30'!$A$2:$A$40,0))</f>
        <v>0.934782608695652</v>
      </c>
    </row>
    <row r="39" spans="1:72" s="15" customFormat="1" ht="13.5" customHeight="1" x14ac:dyDescent="0.2">
      <c r="A39" s="9" t="s">
        <v>39</v>
      </c>
      <c r="B39" s="208">
        <f>INDEX('B.Service Target Adult'!$D$2:$D$40,MATCH(RIGHT(A39,LEN(A39)-6),'B.Service Target Adult'!$A$2:$A$40,0))</f>
        <v>1.01017474010175</v>
      </c>
      <c r="C39" s="208">
        <f>INDEX('C.CounselingTarget'!$D$2:$D$40,MATCH(RIGHT(A39,LEN(A39)-6),'C.CounselingTarget'!$A$2:$A$40,0))</f>
        <v>0.30705882352941199</v>
      </c>
      <c r="D39" s="213">
        <f>INDEX(D.ACTTarget!$D$2:$D$40,MATCH(RIGHT(A39,LEN(A39)-6),D.ACTTarget!$A$2:$A$40,0))</f>
        <v>0.83555555555555605</v>
      </c>
      <c r="E39" s="213">
        <f>INDEX('E.Service Target Child'!$D$2:$D$40,MATCH(RIGHT(A39,LEN(A39)-6),'E.Service Target Child'!$A$2:$A$40,0))</f>
        <v>1.37765957446809</v>
      </c>
      <c r="F39" s="213">
        <f>INDEX('F.Fam Par Sup Targ Loc234YC'!$D$2:$D$40,MATCH(RIGHT(A39,LEN(A39)-6),'F.Fam Par Sup Targ Loc234YC'!$A$2:$A$40,0))</f>
        <v>0</v>
      </c>
      <c r="G39" s="214">
        <f>INDEX('G.Community Tenure'!$D$2:$D$40,MATCH(RIGHT(A39,LEN(A39)-6),'G.Community Tenure'!$A$2:$A$40,0))</f>
        <v>0.98899999999999999</v>
      </c>
      <c r="H39" s="213">
        <f>INDEX('H.Adult Improvement'!$D$2:$D$40,MATCH(RIGHT(A39,LEN(A39)-6),'H.Adult Improvement'!$A$2:$A$40,0))</f>
        <v>0.36408800567778599</v>
      </c>
      <c r="I39" s="214">
        <f>INDEX('I.AMH Monthly Service Provision'!$D$2:$D$40,MATCH(RIGHT(A39,LEN(A39)-6),'I.AMH Monthly Service Provision'!$A$2:$A$40,0))</f>
        <v>0.443965517241379</v>
      </c>
      <c r="J39" s="214">
        <f>INDEX('J.Employment Improvement'!$D$2:$D$40,MATCH(RIGHT(A39,LEN(A39)-6),'J.Employment Improvement'!$A$2:$A$40,0))</f>
        <v>0.42099999999999999</v>
      </c>
      <c r="K39" s="213">
        <f>INDEX('K.Residential Stability'!$E$2:$E$40,MATCH(RIGHT(A39,LEN(A39)-6),'K.Residential Stability'!$A$2:$A$40,0))</f>
        <v>0.93</v>
      </c>
      <c r="L39" s="214">
        <f>INDEX(L.EducationalorVolunteeringStre!$D$3:$D$41,MATCH(RIGHT(A39,LEN(A39)-6),L.EducationalorVolunteeringStre!$A$3:$A$41,0))</f>
        <v>0.48199999999999998</v>
      </c>
      <c r="M39" s="214">
        <f>INDEX(M.Hospitalization!$D$2:$D$40,MATCH(RIGHT(A39,LEN(A39)-6),M.Hospitalization!$A$2:$A$40,0))</f>
        <v>1.16354590252358E-2</v>
      </c>
      <c r="N39" s="214">
        <f>INDEX('N.Effective Crisis Response'!$D$2:$D$40,MATCH(RIGHT(A39,LEN(A39)-6),'N.Effective Crisis Response'!$A$2:$A$40,0))</f>
        <v>0.85185185185185197</v>
      </c>
      <c r="O39" s="214">
        <f>INDEX('O.Frequent Admissions'!$D$2:$D$40,MATCH(RIGHT(A39,LEN(A39)-6),'O.Frequent Admissions'!$A$2:$A$40,0))</f>
        <v>2.01795984259913E-4</v>
      </c>
      <c r="P39" s="214">
        <f>INDEX('P.Access to Crisis Res Serv'!$D$2:$D$40,MATCH(RIGHT(A39,LEN(A39)-6),'P.Access to Crisis Res Serv'!$A$2:$A$40,0))</f>
        <v>0.16612377850162899</v>
      </c>
      <c r="Q39" s="217">
        <f>INDEX('Q.Jail Diversion'!$D$2:$D$40,MATCH(RIGHT(A39,LEN(A39)-6),'Q.Jail Diversion'!$A$2:$A$40,0))</f>
        <v>8.37080291970803E-2</v>
      </c>
      <c r="R39" s="219">
        <f>INDEX('R.Juve Justice Avoidance'!$D$2:$D$40,MATCH(RIGHT(A39,LEN(A39)-6),'R.Juve Justice Avoidance'!$A$2:$A$40,0))</f>
        <v>0.98666666666666702</v>
      </c>
      <c r="S39" s="213">
        <f>INDEX('S.Improvement Measure Child'!$D$2:$D$40,MATCH(RIGHT(A39,LEN(A39)-6),'S.Improvement Measure Child'!$A$2:$A$40,0))</f>
        <v>0.503</v>
      </c>
      <c r="T39" s="213">
        <f>INDEX('T.ChildMonthlyService Provision'!$D$2:$D$40,MATCH(RIGHT(A39,LEN(A39)-6),'T.ChildMonthlyService Provision'!$A$2:$A$40,0))</f>
        <v>0.443965517241379</v>
      </c>
      <c r="U39" s="214">
        <f>INDEX(U.School!$D$2:$D$40,MATCH(RIGHT(A39,LEN(A39)-6),U.School!$A$2:$A$40,0))</f>
        <v>0.90600000000000003</v>
      </c>
      <c r="V39" s="214">
        <f>INDEX('V.Family and Living Situation'!$D$2:$D$40,MATCH(RIGHT(A39,LEN(A39)-6),'V.Family and Living Situation'!$A$2:$A$40,0))</f>
        <v>0.92500000000000004</v>
      </c>
      <c r="W39" s="213">
        <f>INDEX('W.Follow-Up Within 7D Fc2Fc'!$D$2:$D$40,MATCH(RIGHT(A39,LEN(A39)-6),'W.Follow-Up Within 7D Fc2Fc'!$A$2:$A$40,0))</f>
        <v>0.8904109589041096</v>
      </c>
      <c r="X39" s="216">
        <f>INDEX('X.Longterm Svs &amp; Supports'!$D$2:$D$40,MATCH(RIGHT(A39,LEN(A39)-6),'X.Longterm Svs &amp; Supports'!$A$2:$A$40,0))</f>
        <v>0</v>
      </c>
      <c r="Y39" s="213">
        <f>INDEX('Y.Community Linkage'!$D$2:$D$40,MATCH(RIGHT(A39,LEN(A39)-6),'Y.Community Linkage'!$A$2:$A$40,0))</f>
        <v>0.47368421052631599</v>
      </c>
      <c r="Z39" s="213">
        <f>INDEX('Z.Crisis Follow-Up Within 30'!$D$2:$D$41,MATCH(RIGHT(A39,LEN(A39)-6),'Z.Crisis Follow-Up Within 30'!$A$2:$A$40,0))</f>
        <v>1</v>
      </c>
    </row>
    <row r="40" spans="1:72" s="15" customFormat="1" ht="13.5" customHeight="1" x14ac:dyDescent="0.2">
      <c r="A40" s="9" t="s">
        <v>40</v>
      </c>
      <c r="B40" s="208">
        <f>INDEX('B.Service Target Adult'!$D$2:$D$40,MATCH(RIGHT(A40,LEN(A40)-6),'B.Service Target Adult'!$A$2:$A$40,0))</f>
        <v>1.07397003745318</v>
      </c>
      <c r="C40" s="208">
        <f>INDEX('C.CounselingTarget'!$D$2:$D$40,MATCH(RIGHT(A40,LEN(A40)-6),'C.CounselingTarget'!$A$2:$A$40,0))</f>
        <v>0.23187108325872899</v>
      </c>
      <c r="D40" s="213">
        <f>INDEX(D.ACTTarget!$D$2:$D$40,MATCH(RIGHT(A40,LEN(A40)-6),D.ACTTarget!$A$2:$A$40,0))</f>
        <v>0.78879310344827602</v>
      </c>
      <c r="E40" s="213">
        <f>INDEX('E.Service Target Child'!$D$2:$D$40,MATCH(RIGHT(A40,LEN(A40)-6),'E.Service Target Child'!$A$2:$A$40,0))</f>
        <v>0.98889555822328901</v>
      </c>
      <c r="F40" s="213">
        <f>INDEX('F.Fam Par Sup Targ Loc234YC'!$D$2:$D$40,MATCH(RIGHT(A40,LEN(A40)-6),'F.Fam Par Sup Targ Loc234YC'!$A$2:$A$40,0))</f>
        <v>0.27717820479073402</v>
      </c>
      <c r="G40" s="214">
        <f>INDEX('G.Community Tenure'!$D$2:$D$40,MATCH(RIGHT(A40,LEN(A40)-6),'G.Community Tenure'!$A$2:$A$40,0))</f>
        <v>0.998</v>
      </c>
      <c r="H40" s="213">
        <f>INDEX('H.Adult Improvement'!$D$2:$D$40,MATCH(RIGHT(A40,LEN(A40)-6),'H.Adult Improvement'!$A$2:$A$40,0))</f>
        <v>0.32181223727230301</v>
      </c>
      <c r="I40" s="214">
        <f>INDEX('I.AMH Monthly Service Provision'!$D$2:$D$40,MATCH(RIGHT(A40,LEN(A40)-6),'I.AMH Monthly Service Provision'!$A$2:$A$40,0))</f>
        <v>0.26135831381732999</v>
      </c>
      <c r="J40" s="214">
        <f>INDEX('J.Employment Improvement'!$D$2:$D$40,MATCH(RIGHT(A40,LEN(A40)-6),'J.Employment Improvement'!$A$2:$A$40,0))</f>
        <v>0.87</v>
      </c>
      <c r="K40" s="213">
        <f>INDEX('K.Residential Stability'!$E$2:$E$40,MATCH(RIGHT(A40,LEN(A40)-6),'K.Residential Stability'!$A$2:$A$40,0))</f>
        <v>0.84399999999999997</v>
      </c>
      <c r="L40" s="214">
        <f>INDEX(L.EducationalorVolunteeringStre!$D$3:$D$41,MATCH(RIGHT(A40,LEN(A40)-6),L.EducationalorVolunteeringStre!$A$3:$A$41,0))</f>
        <v>0.14199999999999999</v>
      </c>
      <c r="M40" s="214">
        <f>INDEX(M.Hospitalization!$D$2:$D$40,MATCH(RIGHT(A40,LEN(A40)-6),M.Hospitalization!$A$2:$A$40,0))</f>
        <v>2.15898947279015E-3</v>
      </c>
      <c r="N40" s="214">
        <f>INDEX('N.Effective Crisis Response'!$D$2:$D$40,MATCH(RIGHT(A40,LEN(A40)-6),'N.Effective Crisis Response'!$A$2:$A$40,0))</f>
        <v>0.98926507018992604</v>
      </c>
      <c r="O40" s="214"/>
      <c r="P40" s="272">
        <f>INDEX('P.Access to Crisis Res Serv'!$D$2:$D$40,MATCH(RIGHT(A40,LEN(A40)-6),'P.Access to Crisis Res Serv'!$A$2:$A$40,0))</f>
        <v>0.232558139534884</v>
      </c>
      <c r="Q40" s="217">
        <f>INDEX('Q.Jail Diversion'!$D$2:$D$40,MATCH(RIGHT(A40,LEN(A40)-6),'Q.Jail Diversion'!$A$2:$A$40,0))</f>
        <v>7.0841312533620193E-2</v>
      </c>
      <c r="R40" s="219">
        <f>INDEX('R.Juve Justice Avoidance'!$D$2:$D$40,MATCH(RIGHT(A40,LEN(A40)-6),'R.Juve Justice Avoidance'!$A$2:$A$40,0))</f>
        <v>0.99940617577197199</v>
      </c>
      <c r="S40" s="213">
        <f>INDEX('S.Improvement Measure Child'!$D$2:$D$40,MATCH(RIGHT(A40,LEN(A40)-6),'S.Improvement Measure Child'!$A$2:$A$40,0))</f>
        <v>0.53800000000000003</v>
      </c>
      <c r="T40" s="213">
        <f>INDEX('T.ChildMonthlyService Provision'!$D$2:$D$40,MATCH(RIGHT(A40,LEN(A40)-6),'T.ChildMonthlyService Provision'!$A$2:$A$40,0))</f>
        <v>0.26135831381732999</v>
      </c>
      <c r="U40" s="214">
        <f>INDEX(U.School!$D$2:$D$40,MATCH(RIGHT(A40,LEN(A40)-6),U.School!$A$2:$A$40,0))</f>
        <v>0.86399999999999999</v>
      </c>
      <c r="V40" s="214">
        <f>INDEX('V.Family and Living Situation'!$D$2:$D$40,MATCH(RIGHT(A40,LEN(A40)-6),'V.Family and Living Situation'!$A$2:$A$40,0))</f>
        <v>0.88900000000000001</v>
      </c>
      <c r="W40" s="216">
        <f>INDEX('W.Follow-Up Within 7D Fc2Fc'!$D$2:$D$40,MATCH(RIGHT(A40,LEN(A40)-6),'W.Follow-Up Within 7D Fc2Fc'!$A$2:$A$40,0))</f>
        <v>1</v>
      </c>
      <c r="X40" s="216">
        <f>INDEX('X.Longterm Svs &amp; Supports'!$D$2:$D$40,MATCH(RIGHT(A40,LEN(A40)-6),'X.Longterm Svs &amp; Supports'!$A$2:$A$40,0))</f>
        <v>0</v>
      </c>
      <c r="Y40" s="213">
        <f>INDEX('Y.Community Linkage'!$D$2:$D$40,MATCH(RIGHT(A40,LEN(A40)-6),'Y.Community Linkage'!$A$2:$A$40,0))</f>
        <v>0.35743973399833801</v>
      </c>
      <c r="Z40" s="213">
        <f>INDEX('Z.Crisis Follow-Up Within 30'!$D$2:$D$41,MATCH(RIGHT(A40,LEN(A40)-6),'Z.Crisis Follow-Up Within 30'!$A$2:$A$40,0))</f>
        <v>1</v>
      </c>
    </row>
    <row r="41" spans="1:72" s="15" customFormat="1" ht="13.5" customHeight="1" x14ac:dyDescent="0.2">
      <c r="A41" s="9" t="s">
        <v>41</v>
      </c>
      <c r="B41" s="208">
        <f>INDEX('B.Service Target Adult'!$D$2:$D$40,MATCH(RIGHT(A41,LEN(A41)-6),'B.Service Target Adult'!$A$2:$A$40,0))</f>
        <v>1.0994431185361999</v>
      </c>
      <c r="C41" s="208">
        <f>INDEX('C.CounselingTarget'!$D$2:$D$40,MATCH(RIGHT(A41,LEN(A41)-6),'C.CounselingTarget'!$A$2:$A$40,0))</f>
        <v>0.29882604055496298</v>
      </c>
      <c r="D41" s="213">
        <f>INDEX(D.ACTTarget!$D$2:$D$40,MATCH(RIGHT(A41,LEN(A41)-6),D.ACTTarget!$A$2:$A$40,0))</f>
        <v>0.86774193548387102</v>
      </c>
      <c r="E41" s="213">
        <f>INDEX('E.Service Target Child'!$D$2:$D$40,MATCH(RIGHT(A41,LEN(A41)-6),'E.Service Target Child'!$A$2:$A$40,0))</f>
        <v>1.21675191815857</v>
      </c>
      <c r="F41" s="213">
        <f>INDEX('F.Fam Par Sup Targ Loc234YC'!$D$2:$D$40,MATCH(RIGHT(A41,LEN(A41)-6),'F.Fam Par Sup Targ Loc234YC'!$A$2:$A$40,0))</f>
        <v>0.167355371900826</v>
      </c>
      <c r="G41" s="214">
        <f>INDEX('G.Community Tenure'!$D$2:$D$40,MATCH(RIGHT(A41,LEN(A41)-6),'G.Community Tenure'!$A$2:$A$40,0))</f>
        <v>0.99299999999999999</v>
      </c>
      <c r="H41" s="213">
        <f>INDEX('H.Adult Improvement'!$D$2:$D$40,MATCH(RIGHT(A41,LEN(A41)-6),'H.Adult Improvement'!$A$2:$A$40,0))</f>
        <v>0.40712468193384199</v>
      </c>
      <c r="I41" s="214">
        <f>INDEX('I.AMH Monthly Service Provision'!$D$2:$D$40,MATCH(RIGHT(A41,LEN(A41)-6),'I.AMH Monthly Service Provision'!$A$2:$A$40,0))</f>
        <v>0.29562223315297598</v>
      </c>
      <c r="J41" s="214">
        <f>INDEX('J.Employment Improvement'!$D$2:$D$40,MATCH(RIGHT(A41,LEN(A41)-6),'J.Employment Improvement'!$A$2:$A$40,0))</f>
        <v>0.85899999999999999</v>
      </c>
      <c r="K41" s="213">
        <f>INDEX('K.Residential Stability'!$E$2:$E$40,MATCH(RIGHT(A41,LEN(A41)-6),'K.Residential Stability'!$A$2:$A$40,0))</f>
        <v>0.89600000000000002</v>
      </c>
      <c r="L41" s="214">
        <f>INDEX(L.EducationalorVolunteeringStre!$D$3:$D$41,MATCH(RIGHT(A41,LEN(A41)-6),L.EducationalorVolunteeringStre!$A$3:$A$41,0))</f>
        <v>0.26100000000000001</v>
      </c>
      <c r="M41" s="214">
        <f>INDEX(M.Hospitalization!$D$2:$D$40,MATCH(RIGHT(A41,LEN(A41)-6),M.Hospitalization!$A$2:$A$40,0))</f>
        <v>6.6976637693924703E-3</v>
      </c>
      <c r="N41" s="214">
        <f>INDEX('N.Effective Crisis Response'!$D$2:$D$40,MATCH(RIGHT(A41,LEN(A41)-6),'N.Effective Crisis Response'!$A$2:$A$40,0))</f>
        <v>0.87092882991556098</v>
      </c>
      <c r="O41" s="214">
        <f>INDEX('O.Frequent Admissions'!$D$2:$D$40,MATCH(RIGHT(A41,LEN(A41)-6),'O.Frequent Admissions'!$A$2:$A$40,0))</f>
        <v>4.8440811383590698E-4</v>
      </c>
      <c r="P41" s="214">
        <f>INDEX('P.Access to Crisis Res Serv'!$D$2:$D$40,MATCH(RIGHT(A41,LEN(A41)-6),'P.Access to Crisis Res Serv'!$A$2:$A$40,0))</f>
        <v>0.29520295202952002</v>
      </c>
      <c r="Q41" s="217">
        <f>INDEX('Q.Jail Diversion'!$D$2:$D$40,MATCH(RIGHT(A41,LEN(A41)-6),'Q.Jail Diversion'!$A$2:$A$40,0))</f>
        <v>0.12526585365853701</v>
      </c>
      <c r="R41" s="219">
        <f>INDEX('R.Juve Justice Avoidance'!$D$2:$D$40,MATCH(RIGHT(A41,LEN(A41)-6),'R.Juve Justice Avoidance'!$A$2:$A$40,0))</f>
        <v>0.99031007751938005</v>
      </c>
      <c r="S41" s="213">
        <f>INDEX('S.Improvement Measure Child'!$D$2:$D$40,MATCH(RIGHT(A41,LEN(A41)-6),'S.Improvement Measure Child'!$A$2:$A$40,0))</f>
        <v>0.56100000000000005</v>
      </c>
      <c r="T41" s="213">
        <f>INDEX('T.ChildMonthlyService Provision'!$D$2:$D$40,MATCH(RIGHT(A41,LEN(A41)-6),'T.ChildMonthlyService Provision'!$A$2:$A$40,0))</f>
        <v>0.29562223315297598</v>
      </c>
      <c r="U41" s="214">
        <f>INDEX(U.School!$D$2:$D$40,MATCH(RIGHT(A41,LEN(A41)-6),U.School!$A$2:$A$40,0))</f>
        <v>0.76200000000000001</v>
      </c>
      <c r="V41" s="214">
        <f>INDEX('V.Family and Living Situation'!$D$2:$D$40,MATCH(RIGHT(A41,LEN(A41)-6),'V.Family and Living Situation'!$A$2:$A$40,0))</f>
        <v>0.73399999999999999</v>
      </c>
      <c r="W41" s="213">
        <f>INDEX('W.Follow-Up Within 7D Fc2Fc'!$D$2:$D$40,MATCH(RIGHT(A41,LEN(A41)-6),'W.Follow-Up Within 7D Fc2Fc'!$A$2:$A$40,0))</f>
        <v>0.87142857142857144</v>
      </c>
      <c r="X41" s="216">
        <f>INDEX('X.Longterm Svs &amp; Supports'!$D$2:$D$40,MATCH(RIGHT(A41,LEN(A41)-6),'X.Longterm Svs &amp; Supports'!$A$2:$A$40,0))</f>
        <v>1</v>
      </c>
      <c r="Y41" s="213">
        <f>INDEX('Y.Community Linkage'!$D$2:$D$40,MATCH(RIGHT(A41,LEN(A41)-6),'Y.Community Linkage'!$A$2:$A$40,0))</f>
        <v>0.36790310370931101</v>
      </c>
      <c r="Z41" s="213">
        <f>INDEX('Z.Crisis Follow-Up Within 30'!$D$2:$D$41,MATCH(RIGHT(A41,LEN(A41)-6),'Z.Crisis Follow-Up Within 30'!$A$2:$A$40,0))</f>
        <v>0.96629213483146104</v>
      </c>
    </row>
    <row r="42" spans="1:72" s="15" customFormat="1" ht="15.75" hidden="1" customHeight="1" x14ac:dyDescent="0.2">
      <c r="G42" s="67"/>
      <c r="H42" s="67"/>
      <c r="I42" s="70"/>
      <c r="J42" s="70"/>
      <c r="K42" s="68"/>
      <c r="L42" s="70"/>
      <c r="M42" s="67"/>
      <c r="N42" s="67"/>
      <c r="O42" s="67"/>
      <c r="P42" s="69"/>
      <c r="Q42" s="82"/>
      <c r="R42" s="253"/>
      <c r="S42" s="70"/>
      <c r="T42" s="70"/>
      <c r="U42" s="67"/>
      <c r="V42" s="70"/>
      <c r="W42" s="67"/>
      <c r="X42" s="71"/>
      <c r="Y42" s="70"/>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row>
    <row r="43" spans="1:72" hidden="1" x14ac:dyDescent="0.2">
      <c r="G43" s="70"/>
      <c r="H43" s="70"/>
      <c r="I43" s="70"/>
      <c r="J43" s="70"/>
      <c r="K43" s="70"/>
      <c r="L43" s="70"/>
      <c r="M43" s="70"/>
      <c r="N43" s="70"/>
      <c r="O43" s="70"/>
      <c r="P43" s="70"/>
      <c r="Q43" s="70"/>
      <c r="S43" s="70"/>
      <c r="T43" s="70"/>
      <c r="U43" s="70"/>
      <c r="V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row>
    <row r="44" spans="1:72" hidden="1" x14ac:dyDescent="0.2">
      <c r="G44" s="70"/>
      <c r="H44" s="70"/>
      <c r="I44" s="70"/>
      <c r="J44" s="70"/>
      <c r="K44" s="70"/>
      <c r="L44" s="70"/>
      <c r="M44" s="70"/>
      <c r="N44" s="70"/>
      <c r="O44" s="70"/>
      <c r="P44" s="70"/>
      <c r="Q44" s="70"/>
      <c r="S44" s="70"/>
      <c r="T44" s="70"/>
      <c r="U44" s="70"/>
      <c r="V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row>
    <row r="45" spans="1:72" hidden="1" x14ac:dyDescent="0.2">
      <c r="G45" s="70"/>
      <c r="H45" s="70"/>
      <c r="I45" s="70"/>
      <c r="J45" s="70"/>
      <c r="K45" s="70"/>
      <c r="L45" s="70"/>
      <c r="M45" s="70"/>
      <c r="N45" s="70"/>
      <c r="O45" s="70"/>
      <c r="P45" s="70"/>
      <c r="Q45" s="70"/>
      <c r="S45" s="70"/>
      <c r="T45" s="70"/>
      <c r="U45" s="70"/>
      <c r="V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row>
    <row r="46" spans="1:72" hidden="1" x14ac:dyDescent="0.2">
      <c r="G46" s="70"/>
      <c r="H46" s="70"/>
      <c r="I46" s="70"/>
      <c r="J46" s="70"/>
      <c r="K46" s="70"/>
      <c r="L46" s="70"/>
      <c r="M46" s="70"/>
      <c r="N46" s="70"/>
      <c r="O46" s="70"/>
      <c r="P46" s="70"/>
      <c r="Q46" s="70"/>
      <c r="S46" s="70"/>
      <c r="T46" s="70"/>
      <c r="U46" s="70"/>
      <c r="V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row>
    <row r="47" spans="1:72" hidden="1" x14ac:dyDescent="0.2">
      <c r="G47" s="70"/>
      <c r="H47" s="70"/>
      <c r="I47" s="70"/>
      <c r="J47" s="70"/>
      <c r="K47" s="70"/>
      <c r="L47" s="70"/>
      <c r="M47" s="70"/>
      <c r="N47" s="70"/>
      <c r="O47" s="70"/>
      <c r="P47" s="70"/>
      <c r="Q47" s="70"/>
      <c r="S47" s="70"/>
      <c r="T47" s="70"/>
      <c r="U47" s="70"/>
      <c r="V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row>
    <row r="48" spans="1:72" hidden="1" x14ac:dyDescent="0.2">
      <c r="G48" s="70"/>
      <c r="H48" s="70"/>
      <c r="I48" s="70"/>
      <c r="J48" s="70"/>
      <c r="K48" s="70"/>
      <c r="L48" s="70"/>
      <c r="M48" s="70"/>
      <c r="N48" s="70"/>
      <c r="O48" s="70"/>
      <c r="P48" s="70"/>
      <c r="Q48" s="70"/>
      <c r="S48" s="70"/>
      <c r="T48" s="70"/>
      <c r="U48" s="70"/>
      <c r="V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row>
    <row r="49" spans="7:72" hidden="1" x14ac:dyDescent="0.2">
      <c r="G49" s="70"/>
      <c r="H49" s="70"/>
      <c r="I49" s="70"/>
      <c r="J49" s="70"/>
      <c r="K49" s="70"/>
      <c r="L49" s="70"/>
      <c r="M49" s="70"/>
      <c r="N49" s="70"/>
      <c r="O49" s="70"/>
      <c r="P49" s="70"/>
      <c r="Q49" s="70"/>
      <c r="S49" s="70"/>
      <c r="T49" s="70"/>
      <c r="U49" s="70"/>
      <c r="V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row>
    <row r="50" spans="7:72" hidden="1" x14ac:dyDescent="0.2">
      <c r="G50" s="70"/>
      <c r="H50" s="70"/>
      <c r="I50" s="70"/>
      <c r="J50" s="70"/>
      <c r="K50" s="70"/>
      <c r="L50" s="70"/>
      <c r="M50" s="70"/>
      <c r="N50" s="70"/>
      <c r="O50" s="70"/>
      <c r="P50" s="70"/>
      <c r="Q50" s="70"/>
      <c r="S50" s="70"/>
      <c r="T50" s="70"/>
      <c r="U50" s="70"/>
      <c r="V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row>
    <row r="51" spans="7:72" hidden="1" x14ac:dyDescent="0.2">
      <c r="G51" s="70"/>
      <c r="H51" s="70"/>
      <c r="I51" s="70"/>
      <c r="J51" s="70"/>
      <c r="K51" s="70"/>
      <c r="L51" s="70"/>
      <c r="M51" s="70"/>
      <c r="N51" s="70"/>
      <c r="O51" s="70"/>
      <c r="P51" s="70"/>
      <c r="Q51" s="70"/>
      <c r="S51" s="70"/>
      <c r="T51" s="70"/>
      <c r="U51" s="70"/>
      <c r="V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row>
    <row r="52" spans="7:72" hidden="1" x14ac:dyDescent="0.2">
      <c r="G52" s="70"/>
      <c r="H52" s="70"/>
      <c r="I52" s="70"/>
      <c r="J52" s="70"/>
      <c r="K52" s="70"/>
      <c r="L52" s="70"/>
      <c r="M52" s="70"/>
      <c r="N52" s="70"/>
      <c r="O52" s="70"/>
      <c r="P52" s="70"/>
      <c r="Q52" s="70"/>
      <c r="S52" s="70"/>
      <c r="T52" s="70"/>
      <c r="U52" s="70"/>
      <c r="V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row>
    <row r="53" spans="7:72" hidden="1" x14ac:dyDescent="0.2">
      <c r="G53" s="70"/>
      <c r="H53" s="70"/>
      <c r="I53" s="70"/>
      <c r="J53" s="70"/>
      <c r="K53" s="70"/>
      <c r="L53" s="70"/>
      <c r="M53" s="70"/>
      <c r="N53" s="70"/>
      <c r="O53" s="70"/>
      <c r="P53" s="70"/>
      <c r="Q53" s="70"/>
      <c r="S53" s="70"/>
      <c r="T53" s="70"/>
      <c r="U53" s="70"/>
      <c r="V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row>
    <row r="54" spans="7:72" hidden="1" x14ac:dyDescent="0.2">
      <c r="G54" s="70"/>
      <c r="H54" s="70"/>
      <c r="I54" s="70"/>
      <c r="J54" s="70"/>
      <c r="K54" s="70"/>
      <c r="L54" s="70"/>
      <c r="M54" s="70"/>
      <c r="N54" s="70"/>
      <c r="O54" s="70"/>
      <c r="P54" s="70"/>
      <c r="Q54" s="70"/>
      <c r="S54" s="70"/>
      <c r="T54" s="70"/>
      <c r="U54" s="70"/>
      <c r="V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row>
    <row r="55" spans="7:72" hidden="1" x14ac:dyDescent="0.2">
      <c r="G55" s="70"/>
      <c r="H55" s="70"/>
      <c r="I55" s="70"/>
      <c r="J55" s="70"/>
      <c r="K55" s="70"/>
      <c r="L55" s="70"/>
      <c r="M55" s="70"/>
      <c r="N55" s="70"/>
      <c r="O55" s="70"/>
      <c r="P55" s="70"/>
      <c r="Q55" s="70"/>
      <c r="S55" s="70"/>
      <c r="T55" s="70"/>
      <c r="U55" s="70"/>
      <c r="V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row>
    <row r="56" spans="7:72" hidden="1" x14ac:dyDescent="0.2">
      <c r="G56" s="70"/>
      <c r="H56" s="70"/>
      <c r="I56" s="70"/>
      <c r="J56" s="70"/>
      <c r="K56" s="70"/>
      <c r="L56" s="70"/>
      <c r="M56" s="70"/>
      <c r="N56" s="70"/>
      <c r="O56" s="70"/>
      <c r="P56" s="70"/>
      <c r="Q56" s="70"/>
      <c r="S56" s="70"/>
      <c r="T56" s="70"/>
      <c r="U56" s="70"/>
      <c r="V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row>
    <row r="57" spans="7:72" hidden="1" x14ac:dyDescent="0.2">
      <c r="G57" s="70"/>
      <c r="H57" s="70"/>
      <c r="I57" s="70"/>
      <c r="J57" s="70"/>
      <c r="K57" s="70"/>
      <c r="L57" s="70"/>
      <c r="M57" s="70"/>
      <c r="N57" s="70"/>
      <c r="O57" s="70"/>
      <c r="P57" s="70"/>
      <c r="Q57" s="70"/>
      <c r="S57" s="70"/>
      <c r="T57" s="70"/>
      <c r="U57" s="70"/>
      <c r="V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row>
    <row r="58" spans="7:72" hidden="1" x14ac:dyDescent="0.2">
      <c r="G58" s="70"/>
      <c r="H58" s="70"/>
      <c r="I58" s="70"/>
      <c r="J58" s="70"/>
      <c r="K58" s="70"/>
      <c r="L58" s="70"/>
      <c r="M58" s="70"/>
      <c r="N58" s="70"/>
      <c r="O58" s="70"/>
      <c r="P58" s="70"/>
      <c r="Q58" s="70"/>
      <c r="S58" s="70"/>
      <c r="T58" s="70"/>
      <c r="U58" s="70"/>
      <c r="V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row>
    <row r="59" spans="7:72" hidden="1" x14ac:dyDescent="0.2">
      <c r="G59" s="70"/>
      <c r="H59" s="70"/>
      <c r="I59" s="70"/>
      <c r="J59" s="70"/>
      <c r="K59" s="70"/>
      <c r="L59" s="70"/>
      <c r="M59" s="70"/>
      <c r="N59" s="70"/>
      <c r="O59" s="70"/>
      <c r="P59" s="70"/>
      <c r="Q59" s="70"/>
      <c r="S59" s="70"/>
      <c r="T59" s="70"/>
      <c r="U59" s="70"/>
      <c r="V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row>
    <row r="60" spans="7:72" hidden="1" x14ac:dyDescent="0.2">
      <c r="G60" s="70"/>
      <c r="H60" s="70"/>
      <c r="I60" s="70"/>
      <c r="J60" s="70"/>
      <c r="K60" s="70"/>
      <c r="L60" s="70"/>
      <c r="M60" s="70"/>
      <c r="N60" s="70"/>
      <c r="O60" s="70"/>
      <c r="P60" s="70"/>
      <c r="Q60" s="70"/>
      <c r="S60" s="70"/>
      <c r="T60" s="70"/>
      <c r="U60" s="70"/>
      <c r="V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row>
    <row r="61" spans="7:72" hidden="1" x14ac:dyDescent="0.2">
      <c r="G61" s="70"/>
      <c r="H61" s="70"/>
      <c r="I61" s="70"/>
      <c r="J61" s="70"/>
      <c r="K61" s="70"/>
      <c r="L61" s="70"/>
      <c r="M61" s="70"/>
      <c r="N61" s="70"/>
      <c r="O61" s="70"/>
      <c r="P61" s="70"/>
      <c r="Q61" s="70"/>
      <c r="S61" s="70"/>
      <c r="T61" s="70"/>
      <c r="U61" s="70"/>
      <c r="V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row>
    <row r="62" spans="7:72" hidden="1" x14ac:dyDescent="0.2">
      <c r="G62" s="70"/>
      <c r="H62" s="70"/>
      <c r="I62" s="70"/>
      <c r="J62" s="70"/>
      <c r="K62" s="70"/>
      <c r="L62" s="70"/>
      <c r="M62" s="70"/>
      <c r="N62" s="70"/>
      <c r="O62" s="70"/>
      <c r="P62" s="70"/>
      <c r="Q62" s="70"/>
      <c r="S62" s="70"/>
      <c r="T62" s="70"/>
      <c r="U62" s="70"/>
      <c r="V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row>
    <row r="63" spans="7:72" hidden="1" x14ac:dyDescent="0.2">
      <c r="G63" s="70"/>
      <c r="H63" s="70"/>
      <c r="I63" s="70"/>
      <c r="J63" s="70"/>
      <c r="K63" s="70"/>
      <c r="L63" s="70"/>
      <c r="M63" s="70"/>
      <c r="N63" s="70"/>
      <c r="O63" s="70"/>
      <c r="P63" s="70"/>
      <c r="Q63" s="70"/>
      <c r="S63" s="70"/>
      <c r="T63" s="70"/>
      <c r="U63" s="70"/>
      <c r="V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row>
    <row r="64" spans="7:72" hidden="1" x14ac:dyDescent="0.2">
      <c r="G64" s="70"/>
      <c r="H64" s="70"/>
      <c r="I64" s="70"/>
      <c r="J64" s="70"/>
      <c r="K64" s="70"/>
      <c r="L64" s="70"/>
      <c r="M64" s="70"/>
      <c r="N64" s="70"/>
      <c r="O64" s="70"/>
      <c r="P64" s="70"/>
      <c r="Q64" s="70"/>
      <c r="S64" s="70"/>
      <c r="T64" s="70"/>
      <c r="U64" s="70"/>
      <c r="V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row>
    <row r="65" spans="7:72" hidden="1" x14ac:dyDescent="0.2">
      <c r="G65" s="70"/>
      <c r="H65" s="70"/>
      <c r="I65" s="70"/>
      <c r="J65" s="70"/>
      <c r="K65" s="70"/>
      <c r="L65" s="70"/>
      <c r="M65" s="70"/>
      <c r="N65" s="70"/>
      <c r="O65" s="70"/>
      <c r="P65" s="70"/>
      <c r="Q65" s="70"/>
      <c r="S65" s="70"/>
      <c r="T65" s="70"/>
      <c r="U65" s="70"/>
      <c r="V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row>
    <row r="66" spans="7:72" hidden="1" x14ac:dyDescent="0.2">
      <c r="G66" s="70"/>
      <c r="H66" s="70"/>
      <c r="I66" s="70"/>
      <c r="J66" s="70"/>
      <c r="K66" s="70"/>
      <c r="L66" s="70"/>
      <c r="M66" s="70"/>
      <c r="N66" s="70"/>
      <c r="O66" s="70"/>
      <c r="P66" s="70"/>
      <c r="Q66" s="70"/>
      <c r="S66" s="70"/>
      <c r="T66" s="70"/>
      <c r="U66" s="70"/>
      <c r="V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row>
    <row r="67" spans="7:72" hidden="1" x14ac:dyDescent="0.2">
      <c r="G67" s="70"/>
      <c r="H67" s="70"/>
      <c r="I67" s="70"/>
      <c r="J67" s="70"/>
      <c r="K67" s="70"/>
      <c r="L67" s="70"/>
      <c r="M67" s="70"/>
      <c r="N67" s="70"/>
      <c r="O67" s="70"/>
      <c r="P67" s="70"/>
      <c r="Q67" s="70"/>
      <c r="S67" s="70"/>
      <c r="T67" s="70"/>
      <c r="U67" s="70"/>
      <c r="V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row>
    <row r="68" spans="7:72" hidden="1" x14ac:dyDescent="0.2">
      <c r="G68" s="70"/>
      <c r="H68" s="70"/>
      <c r="I68" s="70"/>
      <c r="J68" s="70"/>
      <c r="K68" s="70"/>
      <c r="L68" s="70"/>
      <c r="M68" s="70"/>
      <c r="N68" s="70"/>
      <c r="O68" s="70"/>
      <c r="P68" s="70"/>
      <c r="Q68" s="70"/>
      <c r="S68" s="70"/>
      <c r="T68" s="70"/>
      <c r="U68" s="70"/>
      <c r="V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row>
    <row r="69" spans="7:72" hidden="1" x14ac:dyDescent="0.2">
      <c r="G69" s="70"/>
      <c r="H69" s="70"/>
      <c r="I69" s="70"/>
      <c r="J69" s="70"/>
      <c r="K69" s="70"/>
      <c r="L69" s="70"/>
      <c r="M69" s="70"/>
      <c r="N69" s="70"/>
      <c r="O69" s="70"/>
      <c r="P69" s="70"/>
      <c r="Q69" s="70"/>
      <c r="S69" s="70"/>
      <c r="T69" s="70"/>
      <c r="U69" s="70"/>
      <c r="V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row>
    <row r="70" spans="7:72" hidden="1" x14ac:dyDescent="0.2">
      <c r="G70" s="70"/>
      <c r="H70" s="70"/>
      <c r="I70" s="70"/>
      <c r="J70" s="70"/>
      <c r="K70" s="70"/>
      <c r="L70" s="70"/>
      <c r="M70" s="70"/>
      <c r="N70" s="70"/>
      <c r="O70" s="70"/>
      <c r="P70" s="70"/>
      <c r="Q70" s="70"/>
      <c r="S70" s="70"/>
      <c r="T70" s="70"/>
      <c r="U70" s="70"/>
      <c r="V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row>
    <row r="71" spans="7:72" hidden="1" x14ac:dyDescent="0.2">
      <c r="G71" s="70"/>
      <c r="H71" s="70"/>
      <c r="I71" s="70"/>
      <c r="J71" s="70"/>
      <c r="K71" s="70"/>
      <c r="L71" s="70"/>
      <c r="M71" s="70"/>
      <c r="N71" s="70"/>
      <c r="O71" s="70"/>
      <c r="P71" s="70"/>
      <c r="Q71" s="70"/>
      <c r="S71" s="70"/>
      <c r="T71" s="70"/>
      <c r="U71" s="70"/>
      <c r="V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row>
    <row r="72" spans="7:72" hidden="1" x14ac:dyDescent="0.2">
      <c r="G72" s="70"/>
      <c r="H72" s="70"/>
      <c r="I72" s="70"/>
      <c r="J72" s="70"/>
      <c r="K72" s="70"/>
      <c r="L72" s="70"/>
      <c r="M72" s="70"/>
      <c r="N72" s="70"/>
      <c r="O72" s="70"/>
      <c r="P72" s="70"/>
      <c r="Q72" s="70"/>
      <c r="S72" s="70"/>
      <c r="T72" s="70"/>
      <c r="U72" s="70"/>
      <c r="V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row>
    <row r="73" spans="7:72" hidden="1" x14ac:dyDescent="0.2">
      <c r="G73" s="70"/>
      <c r="H73" s="70"/>
      <c r="I73" s="70"/>
      <c r="J73" s="70"/>
      <c r="K73" s="70"/>
      <c r="L73" s="70"/>
      <c r="M73" s="70"/>
      <c r="N73" s="70"/>
      <c r="O73" s="70"/>
      <c r="P73" s="70"/>
      <c r="Q73" s="70"/>
      <c r="S73" s="70"/>
      <c r="T73" s="70"/>
      <c r="U73" s="70"/>
      <c r="V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row>
    <row r="74" spans="7:72" hidden="1" x14ac:dyDescent="0.2">
      <c r="G74" s="70"/>
      <c r="H74" s="70"/>
      <c r="I74" s="70"/>
      <c r="J74" s="70"/>
      <c r="K74" s="70"/>
      <c r="L74" s="70"/>
      <c r="M74" s="70"/>
      <c r="N74" s="70"/>
      <c r="O74" s="70"/>
      <c r="P74" s="70"/>
      <c r="Q74" s="70"/>
      <c r="S74" s="70"/>
      <c r="T74" s="70"/>
      <c r="U74" s="70"/>
      <c r="V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row>
    <row r="75" spans="7:72" hidden="1" x14ac:dyDescent="0.2">
      <c r="G75" s="70"/>
      <c r="H75" s="70"/>
      <c r="I75" s="70"/>
      <c r="J75" s="70"/>
      <c r="K75" s="70"/>
      <c r="L75" s="70"/>
      <c r="M75" s="70"/>
      <c r="N75" s="70"/>
      <c r="O75" s="70"/>
      <c r="P75" s="70"/>
      <c r="Q75" s="70"/>
      <c r="S75" s="70"/>
      <c r="T75" s="70"/>
      <c r="U75" s="70"/>
      <c r="V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row>
    <row r="76" spans="7:72" hidden="1" x14ac:dyDescent="0.2">
      <c r="G76" s="70"/>
      <c r="H76" s="70"/>
      <c r="I76" s="70"/>
      <c r="J76" s="70"/>
      <c r="K76" s="70"/>
      <c r="L76" s="70"/>
      <c r="M76" s="70"/>
      <c r="N76" s="70"/>
      <c r="O76" s="70"/>
      <c r="P76" s="70"/>
      <c r="Q76" s="70"/>
      <c r="S76" s="70"/>
      <c r="T76" s="70"/>
      <c r="U76" s="70"/>
      <c r="V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row>
    <row r="77" spans="7:72" hidden="1" x14ac:dyDescent="0.2">
      <c r="G77" s="70"/>
      <c r="H77" s="70"/>
      <c r="I77" s="70"/>
      <c r="J77" s="70"/>
      <c r="K77" s="70"/>
      <c r="L77" s="70"/>
      <c r="M77" s="70"/>
      <c r="N77" s="70"/>
      <c r="O77" s="70"/>
      <c r="P77" s="70"/>
      <c r="Q77" s="70"/>
      <c r="S77" s="70"/>
      <c r="T77" s="70"/>
      <c r="U77" s="70"/>
      <c r="V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row>
    <row r="78" spans="7:72" hidden="1" x14ac:dyDescent="0.2">
      <c r="G78" s="70"/>
      <c r="H78" s="70"/>
      <c r="I78" s="70"/>
      <c r="J78" s="70"/>
      <c r="K78" s="70"/>
      <c r="L78" s="70"/>
      <c r="M78" s="70"/>
      <c r="N78" s="70"/>
      <c r="O78" s="70"/>
      <c r="P78" s="70"/>
      <c r="Q78" s="70"/>
      <c r="S78" s="70"/>
      <c r="T78" s="70"/>
      <c r="U78" s="70"/>
      <c r="V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row>
    <row r="79" spans="7:72" hidden="1" x14ac:dyDescent="0.2">
      <c r="G79" s="70"/>
      <c r="H79" s="70"/>
      <c r="I79" s="70"/>
      <c r="J79" s="70"/>
      <c r="K79" s="70"/>
      <c r="L79" s="70"/>
      <c r="M79" s="70"/>
      <c r="N79" s="70"/>
      <c r="O79" s="70"/>
      <c r="P79" s="70"/>
      <c r="Q79" s="70"/>
      <c r="S79" s="70"/>
      <c r="T79" s="70"/>
      <c r="U79" s="70"/>
      <c r="V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row>
    <row r="80" spans="7:72" hidden="1" x14ac:dyDescent="0.2">
      <c r="G80" s="70"/>
      <c r="H80" s="70"/>
      <c r="I80" s="70"/>
      <c r="J80" s="70"/>
      <c r="K80" s="70"/>
      <c r="L80" s="70"/>
      <c r="M80" s="70"/>
      <c r="N80" s="70"/>
      <c r="O80" s="70"/>
      <c r="P80" s="70"/>
      <c r="Q80" s="70"/>
      <c r="S80" s="70"/>
      <c r="T80" s="70"/>
      <c r="U80" s="70"/>
      <c r="V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row>
    <row r="81" spans="7:72" hidden="1" x14ac:dyDescent="0.2">
      <c r="G81" s="70"/>
      <c r="H81" s="70"/>
      <c r="I81" s="70"/>
      <c r="J81" s="70"/>
      <c r="K81" s="70"/>
      <c r="L81" s="70"/>
      <c r="M81" s="70"/>
      <c r="N81" s="70"/>
      <c r="O81" s="70"/>
      <c r="P81" s="70"/>
      <c r="Q81" s="70"/>
      <c r="S81" s="70"/>
      <c r="T81" s="70"/>
      <c r="U81" s="70"/>
      <c r="V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row>
    <row r="82" spans="7:72" hidden="1" x14ac:dyDescent="0.2">
      <c r="G82" s="70"/>
      <c r="H82" s="70"/>
      <c r="I82" s="70"/>
      <c r="J82" s="70"/>
      <c r="K82" s="70"/>
      <c r="L82" s="70"/>
      <c r="M82" s="70"/>
      <c r="N82" s="70"/>
      <c r="O82" s="70"/>
      <c r="P82" s="70"/>
      <c r="Q82" s="70"/>
      <c r="S82" s="70"/>
      <c r="T82" s="70"/>
      <c r="U82" s="70"/>
      <c r="V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row>
    <row r="83" spans="7:72" hidden="1" x14ac:dyDescent="0.2">
      <c r="G83" s="70"/>
      <c r="H83" s="70"/>
      <c r="I83" s="70"/>
      <c r="J83" s="70"/>
      <c r="K83" s="70"/>
      <c r="L83" s="70"/>
      <c r="M83" s="70"/>
      <c r="N83" s="70"/>
      <c r="O83" s="70"/>
      <c r="P83" s="70"/>
      <c r="Q83" s="70"/>
      <c r="S83" s="70"/>
      <c r="T83" s="70"/>
      <c r="U83" s="70"/>
      <c r="V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row>
    <row r="84" spans="7:72" hidden="1" x14ac:dyDescent="0.2">
      <c r="G84" s="70"/>
      <c r="H84" s="70"/>
      <c r="I84" s="70"/>
      <c r="J84" s="70"/>
      <c r="K84" s="70"/>
      <c r="L84" s="70"/>
      <c r="M84" s="70"/>
      <c r="N84" s="70"/>
      <c r="O84" s="70"/>
      <c r="P84" s="70"/>
      <c r="Q84" s="70"/>
      <c r="S84" s="70"/>
      <c r="T84" s="70"/>
      <c r="U84" s="70"/>
      <c r="V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row>
    <row r="85" spans="7:72" hidden="1" x14ac:dyDescent="0.2">
      <c r="G85" s="70"/>
      <c r="H85" s="70"/>
      <c r="I85" s="70"/>
      <c r="J85" s="70"/>
      <c r="K85" s="70"/>
      <c r="L85" s="70"/>
      <c r="M85" s="70"/>
      <c r="N85" s="70"/>
      <c r="O85" s="70"/>
      <c r="P85" s="70"/>
      <c r="Q85" s="70"/>
      <c r="S85" s="70"/>
      <c r="T85" s="70"/>
      <c r="U85" s="70"/>
      <c r="V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row>
    <row r="86" spans="7:72" hidden="1" x14ac:dyDescent="0.2">
      <c r="G86" s="70"/>
      <c r="H86" s="70"/>
      <c r="I86" s="70"/>
      <c r="J86" s="70"/>
      <c r="K86" s="70"/>
      <c r="L86" s="70"/>
      <c r="M86" s="70"/>
      <c r="N86" s="70"/>
      <c r="O86" s="70"/>
      <c r="P86" s="70"/>
      <c r="Q86" s="70"/>
      <c r="S86" s="70"/>
      <c r="T86" s="70"/>
      <c r="U86" s="70"/>
      <c r="V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row>
    <row r="87" spans="7:72" hidden="1" x14ac:dyDescent="0.2">
      <c r="G87" s="70"/>
      <c r="H87" s="70"/>
      <c r="I87" s="70"/>
      <c r="J87" s="70"/>
      <c r="K87" s="70"/>
      <c r="L87" s="70"/>
      <c r="M87" s="70"/>
      <c r="N87" s="70"/>
      <c r="O87" s="70"/>
      <c r="P87" s="70"/>
      <c r="Q87" s="70"/>
      <c r="S87" s="70"/>
      <c r="T87" s="70"/>
      <c r="U87" s="70"/>
      <c r="V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row>
    <row r="88" spans="7:72" hidden="1" x14ac:dyDescent="0.2">
      <c r="G88" s="70"/>
      <c r="H88" s="70"/>
      <c r="I88" s="70"/>
      <c r="J88" s="70"/>
      <c r="K88" s="70"/>
      <c r="L88" s="70"/>
      <c r="M88" s="70"/>
      <c r="N88" s="70"/>
      <c r="O88" s="70"/>
      <c r="P88" s="70"/>
      <c r="Q88" s="70"/>
      <c r="S88" s="70"/>
      <c r="T88" s="70"/>
      <c r="U88" s="70"/>
      <c r="V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row>
    <row r="89" spans="7:72" hidden="1" x14ac:dyDescent="0.2">
      <c r="G89" s="70"/>
      <c r="H89" s="70"/>
      <c r="I89" s="70"/>
      <c r="J89" s="70"/>
      <c r="K89" s="70"/>
      <c r="L89" s="70"/>
      <c r="M89" s="70"/>
      <c r="N89" s="70"/>
      <c r="O89" s="70"/>
      <c r="P89" s="70"/>
      <c r="Q89" s="70"/>
      <c r="S89" s="70"/>
      <c r="T89" s="70"/>
      <c r="U89" s="70"/>
      <c r="V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row>
    <row r="90" spans="7:72" hidden="1" x14ac:dyDescent="0.2">
      <c r="G90" s="70"/>
      <c r="H90" s="70"/>
      <c r="I90" s="70"/>
      <c r="J90" s="70"/>
      <c r="K90" s="70"/>
      <c r="L90" s="70"/>
      <c r="M90" s="70"/>
      <c r="N90" s="70"/>
      <c r="O90" s="70"/>
      <c r="P90" s="70"/>
      <c r="Q90" s="70"/>
      <c r="S90" s="70"/>
      <c r="T90" s="70"/>
      <c r="U90" s="70"/>
      <c r="V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row>
    <row r="91" spans="7:72" hidden="1" x14ac:dyDescent="0.2">
      <c r="G91" s="70"/>
      <c r="H91" s="70"/>
      <c r="I91" s="70"/>
      <c r="J91" s="70"/>
      <c r="K91" s="70"/>
      <c r="L91" s="70"/>
      <c r="M91" s="70"/>
      <c r="N91" s="70"/>
      <c r="O91" s="70"/>
      <c r="P91" s="70"/>
      <c r="Q91" s="70"/>
      <c r="S91" s="70"/>
      <c r="T91" s="70"/>
      <c r="U91" s="70"/>
      <c r="V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row>
    <row r="92" spans="7:72" hidden="1" x14ac:dyDescent="0.2">
      <c r="G92" s="70"/>
      <c r="H92" s="70"/>
      <c r="I92" s="70"/>
      <c r="J92" s="70"/>
      <c r="K92" s="70"/>
      <c r="L92" s="70"/>
      <c r="M92" s="70"/>
      <c r="N92" s="70"/>
      <c r="O92" s="70"/>
      <c r="P92" s="70"/>
      <c r="Q92" s="70"/>
      <c r="S92" s="70"/>
      <c r="T92" s="70"/>
      <c r="U92" s="70"/>
      <c r="V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row>
    <row r="93" spans="7:72" hidden="1" x14ac:dyDescent="0.2">
      <c r="G93" s="70"/>
      <c r="H93" s="70"/>
      <c r="I93" s="70"/>
      <c r="J93" s="70"/>
      <c r="K93" s="70"/>
      <c r="L93" s="70"/>
      <c r="M93" s="70"/>
      <c r="N93" s="70"/>
      <c r="O93" s="70"/>
      <c r="P93" s="70"/>
      <c r="Q93" s="70"/>
      <c r="S93" s="70"/>
      <c r="T93" s="70"/>
      <c r="U93" s="70"/>
      <c r="V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row>
    <row r="94" spans="7:72" hidden="1" x14ac:dyDescent="0.2">
      <c r="G94" s="70"/>
      <c r="H94" s="70"/>
      <c r="I94" s="70"/>
      <c r="J94" s="70"/>
      <c r="K94" s="70"/>
      <c r="L94" s="70"/>
      <c r="M94" s="70"/>
      <c r="N94" s="70"/>
      <c r="O94" s="70"/>
      <c r="P94" s="70"/>
      <c r="Q94" s="70"/>
      <c r="S94" s="70"/>
      <c r="T94" s="70"/>
      <c r="U94" s="70"/>
      <c r="V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row>
    <row r="95" spans="7:72" hidden="1" x14ac:dyDescent="0.2">
      <c r="G95" s="70"/>
      <c r="H95" s="70"/>
      <c r="I95" s="70"/>
      <c r="J95" s="70"/>
      <c r="K95" s="70"/>
      <c r="L95" s="70"/>
      <c r="M95" s="70"/>
      <c r="N95" s="70"/>
      <c r="O95" s="70"/>
      <c r="P95" s="70"/>
      <c r="Q95" s="70"/>
      <c r="S95" s="70"/>
      <c r="T95" s="70"/>
      <c r="U95" s="70"/>
      <c r="V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row>
    <row r="96" spans="7:72" hidden="1" x14ac:dyDescent="0.2">
      <c r="G96" s="70"/>
      <c r="H96" s="70"/>
      <c r="I96" s="70"/>
      <c r="J96" s="70"/>
      <c r="K96" s="70"/>
      <c r="L96" s="70"/>
      <c r="M96" s="70"/>
      <c r="N96" s="70"/>
      <c r="O96" s="70"/>
      <c r="P96" s="70"/>
      <c r="Q96" s="70"/>
      <c r="S96" s="70"/>
      <c r="T96" s="70"/>
      <c r="U96" s="70"/>
      <c r="V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row>
    <row r="97" spans="7:72" hidden="1" x14ac:dyDescent="0.2">
      <c r="G97" s="70"/>
      <c r="H97" s="70"/>
      <c r="I97" s="70"/>
      <c r="J97" s="70"/>
      <c r="K97" s="70"/>
      <c r="L97" s="70"/>
      <c r="M97" s="70"/>
      <c r="N97" s="70"/>
      <c r="O97" s="70"/>
      <c r="P97" s="70"/>
      <c r="Q97" s="70"/>
      <c r="S97" s="70"/>
      <c r="T97" s="70"/>
      <c r="U97" s="70"/>
      <c r="V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row>
    <row r="98" spans="7:72" hidden="1" x14ac:dyDescent="0.2">
      <c r="G98" s="70"/>
      <c r="H98" s="70"/>
      <c r="I98" s="70"/>
      <c r="J98" s="70"/>
      <c r="K98" s="70"/>
      <c r="L98" s="70"/>
      <c r="M98" s="70"/>
      <c r="N98" s="70"/>
      <c r="O98" s="70"/>
      <c r="P98" s="70"/>
      <c r="Q98" s="70"/>
      <c r="S98" s="70"/>
      <c r="T98" s="70"/>
      <c r="U98" s="70"/>
      <c r="V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row>
    <row r="99" spans="7:72" hidden="1" x14ac:dyDescent="0.2">
      <c r="G99" s="70"/>
      <c r="H99" s="70"/>
      <c r="I99" s="70"/>
      <c r="J99" s="70"/>
      <c r="K99" s="70"/>
      <c r="L99" s="70"/>
      <c r="M99" s="70"/>
      <c r="N99" s="70"/>
      <c r="O99" s="70"/>
      <c r="P99" s="70"/>
      <c r="Q99" s="70"/>
      <c r="S99" s="70"/>
      <c r="T99" s="70"/>
      <c r="U99" s="70"/>
      <c r="V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row>
    <row r="100" spans="7:72" hidden="1" x14ac:dyDescent="0.2">
      <c r="G100" s="70"/>
      <c r="H100" s="70"/>
      <c r="I100" s="70"/>
      <c r="J100" s="70"/>
      <c r="K100" s="70"/>
      <c r="L100" s="70"/>
      <c r="M100" s="70"/>
      <c r="N100" s="70"/>
      <c r="O100" s="70"/>
      <c r="P100" s="70"/>
      <c r="Q100" s="70"/>
      <c r="S100" s="70"/>
      <c r="T100" s="70"/>
      <c r="U100" s="70"/>
      <c r="V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row>
    <row r="101" spans="7:72" hidden="1" x14ac:dyDescent="0.2">
      <c r="G101" s="70"/>
      <c r="H101" s="70"/>
      <c r="I101" s="70"/>
      <c r="J101" s="70"/>
      <c r="K101" s="70"/>
      <c r="L101" s="70"/>
      <c r="M101" s="70"/>
      <c r="N101" s="70"/>
      <c r="O101" s="70"/>
      <c r="P101" s="70"/>
      <c r="Q101" s="70"/>
      <c r="S101" s="70"/>
      <c r="T101" s="70"/>
      <c r="U101" s="70"/>
      <c r="V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c r="BQ101" s="70"/>
      <c r="BR101" s="70"/>
      <c r="BS101" s="70"/>
      <c r="BT101" s="70"/>
    </row>
    <row r="102" spans="7:72" hidden="1" x14ac:dyDescent="0.2">
      <c r="G102" s="70"/>
      <c r="H102" s="70"/>
      <c r="I102" s="70"/>
      <c r="J102" s="70"/>
      <c r="K102" s="70"/>
      <c r="L102" s="70"/>
      <c r="M102" s="70"/>
      <c r="N102" s="70"/>
      <c r="O102" s="70"/>
      <c r="P102" s="70"/>
      <c r="Q102" s="70"/>
      <c r="S102" s="70"/>
      <c r="T102" s="70"/>
      <c r="U102" s="70"/>
      <c r="V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0"/>
      <c r="BT102" s="70"/>
    </row>
    <row r="103" spans="7:72" hidden="1" x14ac:dyDescent="0.2">
      <c r="G103" s="70"/>
      <c r="H103" s="70"/>
      <c r="I103" s="70"/>
      <c r="J103" s="70"/>
      <c r="K103" s="70"/>
      <c r="L103" s="70"/>
      <c r="M103" s="70"/>
      <c r="N103" s="70"/>
      <c r="O103" s="70"/>
      <c r="P103" s="70"/>
      <c r="Q103" s="70"/>
      <c r="S103" s="70"/>
      <c r="T103" s="70"/>
      <c r="U103" s="70"/>
      <c r="V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c r="BL103" s="70"/>
      <c r="BM103" s="70"/>
      <c r="BN103" s="70"/>
      <c r="BO103" s="70"/>
      <c r="BP103" s="70"/>
      <c r="BQ103" s="70"/>
      <c r="BR103" s="70"/>
      <c r="BS103" s="70"/>
      <c r="BT103" s="70"/>
    </row>
    <row r="104" spans="7:72" hidden="1" x14ac:dyDescent="0.2">
      <c r="G104" s="70"/>
      <c r="H104" s="70"/>
      <c r="I104" s="70"/>
      <c r="J104" s="70"/>
      <c r="K104" s="70"/>
      <c r="L104" s="70"/>
      <c r="M104" s="70"/>
      <c r="N104" s="70"/>
      <c r="O104" s="70"/>
      <c r="P104" s="70"/>
      <c r="Q104" s="70"/>
      <c r="S104" s="70"/>
      <c r="T104" s="70"/>
      <c r="U104" s="70"/>
      <c r="V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row>
    <row r="105" spans="7:72" hidden="1" x14ac:dyDescent="0.2">
      <c r="G105" s="70"/>
      <c r="H105" s="70"/>
      <c r="I105" s="70"/>
      <c r="J105" s="70"/>
      <c r="K105" s="70"/>
      <c r="L105" s="70"/>
      <c r="M105" s="70"/>
      <c r="N105" s="70"/>
      <c r="O105" s="70"/>
      <c r="P105" s="70"/>
      <c r="Q105" s="70"/>
      <c r="S105" s="70"/>
      <c r="T105" s="70"/>
      <c r="U105" s="70"/>
      <c r="V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row>
    <row r="106" spans="7:72" hidden="1" x14ac:dyDescent="0.2">
      <c r="G106" s="70"/>
      <c r="H106" s="70"/>
      <c r="I106" s="70"/>
      <c r="J106" s="70"/>
      <c r="K106" s="70"/>
      <c r="L106" s="70"/>
      <c r="M106" s="70"/>
      <c r="N106" s="70"/>
      <c r="O106" s="70"/>
      <c r="P106" s="70"/>
      <c r="Q106" s="70"/>
      <c r="S106" s="70"/>
      <c r="T106" s="70"/>
      <c r="U106" s="70"/>
      <c r="V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c r="BM106" s="70"/>
      <c r="BN106" s="70"/>
      <c r="BO106" s="70"/>
      <c r="BP106" s="70"/>
      <c r="BQ106" s="70"/>
      <c r="BR106" s="70"/>
      <c r="BS106" s="70"/>
      <c r="BT106" s="70"/>
    </row>
    <row r="107" spans="7:72" hidden="1" x14ac:dyDescent="0.2">
      <c r="G107" s="70"/>
      <c r="H107" s="70"/>
      <c r="I107" s="70"/>
      <c r="J107" s="70"/>
      <c r="K107" s="70"/>
      <c r="L107" s="70"/>
      <c r="M107" s="70"/>
      <c r="N107" s="70"/>
      <c r="O107" s="70"/>
      <c r="P107" s="70"/>
      <c r="Q107" s="70"/>
      <c r="S107" s="70"/>
      <c r="T107" s="70"/>
      <c r="U107" s="70"/>
      <c r="V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row>
    <row r="108" spans="7:72" hidden="1" x14ac:dyDescent="0.2">
      <c r="G108" s="70"/>
      <c r="H108" s="70"/>
      <c r="I108" s="70"/>
      <c r="J108" s="70"/>
      <c r="K108" s="70"/>
      <c r="L108" s="70"/>
      <c r="M108" s="70"/>
      <c r="N108" s="70"/>
      <c r="O108" s="70"/>
      <c r="P108" s="70"/>
      <c r="Q108" s="70"/>
      <c r="S108" s="70"/>
      <c r="T108" s="70"/>
      <c r="U108" s="70"/>
      <c r="V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BT108" s="70"/>
    </row>
    <row r="109" spans="7:72" hidden="1" x14ac:dyDescent="0.2">
      <c r="G109" s="70"/>
      <c r="H109" s="70"/>
      <c r="I109" s="70"/>
      <c r="J109" s="70"/>
      <c r="K109" s="70"/>
      <c r="L109" s="70"/>
      <c r="M109" s="70"/>
      <c r="N109" s="70"/>
      <c r="O109" s="70"/>
      <c r="P109" s="70"/>
      <c r="Q109" s="70"/>
      <c r="S109" s="70"/>
      <c r="T109" s="70"/>
      <c r="U109" s="70"/>
      <c r="V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c r="BL109" s="70"/>
      <c r="BM109" s="70"/>
      <c r="BN109" s="70"/>
      <c r="BO109" s="70"/>
      <c r="BP109" s="70"/>
      <c r="BQ109" s="70"/>
      <c r="BR109" s="70"/>
      <c r="BS109" s="70"/>
      <c r="BT109" s="70"/>
    </row>
    <row r="110" spans="7:72" hidden="1" x14ac:dyDescent="0.2">
      <c r="G110" s="70"/>
      <c r="H110" s="70"/>
      <c r="I110" s="70"/>
      <c r="J110" s="70"/>
      <c r="K110" s="70"/>
      <c r="L110" s="70"/>
      <c r="M110" s="70"/>
      <c r="N110" s="70"/>
      <c r="O110" s="70"/>
      <c r="P110" s="70"/>
      <c r="Q110" s="70"/>
      <c r="S110" s="70"/>
      <c r="T110" s="70"/>
      <c r="U110" s="70"/>
      <c r="V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c r="BL110" s="70"/>
      <c r="BM110" s="70"/>
      <c r="BN110" s="70"/>
      <c r="BO110" s="70"/>
      <c r="BP110" s="70"/>
      <c r="BQ110" s="70"/>
      <c r="BR110" s="70"/>
      <c r="BS110" s="70"/>
      <c r="BT110" s="70"/>
    </row>
    <row r="111" spans="7:72" hidden="1" x14ac:dyDescent="0.2">
      <c r="G111" s="70"/>
      <c r="H111" s="70"/>
      <c r="I111" s="70"/>
      <c r="J111" s="70"/>
      <c r="K111" s="70"/>
      <c r="L111" s="70"/>
      <c r="M111" s="70"/>
      <c r="N111" s="70"/>
      <c r="O111" s="70"/>
      <c r="P111" s="70"/>
      <c r="Q111" s="70"/>
      <c r="S111" s="70"/>
      <c r="T111" s="70"/>
      <c r="U111" s="70"/>
      <c r="V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c r="BL111" s="70"/>
      <c r="BM111" s="70"/>
      <c r="BN111" s="70"/>
      <c r="BO111" s="70"/>
      <c r="BP111" s="70"/>
      <c r="BQ111" s="70"/>
      <c r="BR111" s="70"/>
      <c r="BS111" s="70"/>
      <c r="BT111" s="70"/>
    </row>
    <row r="112" spans="7:72" hidden="1" x14ac:dyDescent="0.2">
      <c r="G112" s="70"/>
      <c r="H112" s="70"/>
      <c r="I112" s="70"/>
      <c r="J112" s="70"/>
      <c r="K112" s="70"/>
      <c r="L112" s="70"/>
      <c r="M112" s="70"/>
      <c r="N112" s="70"/>
      <c r="O112" s="70"/>
      <c r="P112" s="70"/>
      <c r="Q112" s="70"/>
      <c r="S112" s="70"/>
      <c r="T112" s="70"/>
      <c r="U112" s="70"/>
      <c r="V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c r="BL112" s="70"/>
      <c r="BM112" s="70"/>
      <c r="BN112" s="70"/>
      <c r="BO112" s="70"/>
      <c r="BP112" s="70"/>
      <c r="BQ112" s="70"/>
      <c r="BR112" s="70"/>
      <c r="BS112" s="70"/>
      <c r="BT112" s="70"/>
    </row>
    <row r="113" spans="7:72" hidden="1" x14ac:dyDescent="0.2">
      <c r="G113" s="70"/>
      <c r="H113" s="70"/>
      <c r="I113" s="70"/>
      <c r="J113" s="70"/>
      <c r="K113" s="70"/>
      <c r="L113" s="70"/>
      <c r="M113" s="70"/>
      <c r="N113" s="70"/>
      <c r="O113" s="70"/>
      <c r="P113" s="70"/>
      <c r="Q113" s="70"/>
      <c r="S113" s="70"/>
      <c r="T113" s="70"/>
      <c r="U113" s="70"/>
      <c r="V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c r="BM113" s="70"/>
      <c r="BN113" s="70"/>
      <c r="BO113" s="70"/>
      <c r="BP113" s="70"/>
      <c r="BQ113" s="70"/>
      <c r="BR113" s="70"/>
      <c r="BS113" s="70"/>
      <c r="BT113" s="70"/>
    </row>
    <row r="114" spans="7:72" hidden="1" x14ac:dyDescent="0.2">
      <c r="G114" s="70"/>
      <c r="H114" s="70"/>
      <c r="I114" s="70"/>
      <c r="J114" s="70"/>
      <c r="K114" s="70"/>
      <c r="L114" s="70"/>
      <c r="M114" s="70"/>
      <c r="N114" s="70"/>
      <c r="O114" s="70"/>
      <c r="P114" s="70"/>
      <c r="Q114" s="70"/>
      <c r="S114" s="70"/>
      <c r="T114" s="70"/>
      <c r="U114" s="70"/>
      <c r="V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c r="BL114" s="70"/>
      <c r="BM114" s="70"/>
      <c r="BN114" s="70"/>
      <c r="BO114" s="70"/>
      <c r="BP114" s="70"/>
      <c r="BQ114" s="70"/>
      <c r="BR114" s="70"/>
      <c r="BS114" s="70"/>
      <c r="BT114" s="70"/>
    </row>
    <row r="115" spans="7:72" hidden="1" x14ac:dyDescent="0.2">
      <c r="G115" s="70"/>
      <c r="H115" s="70"/>
      <c r="I115" s="70"/>
      <c r="J115" s="70"/>
      <c r="K115" s="70"/>
      <c r="L115" s="70"/>
      <c r="M115" s="70"/>
      <c r="N115" s="70"/>
      <c r="O115" s="70"/>
      <c r="P115" s="70"/>
      <c r="Q115" s="70"/>
      <c r="S115" s="70"/>
      <c r="T115" s="70"/>
      <c r="U115" s="70"/>
      <c r="V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c r="BL115" s="70"/>
      <c r="BM115" s="70"/>
      <c r="BN115" s="70"/>
      <c r="BO115" s="70"/>
      <c r="BP115" s="70"/>
      <c r="BQ115" s="70"/>
      <c r="BR115" s="70"/>
      <c r="BS115" s="70"/>
      <c r="BT115" s="70"/>
    </row>
    <row r="116" spans="7:72" hidden="1" x14ac:dyDescent="0.2">
      <c r="G116" s="70"/>
      <c r="H116" s="70"/>
      <c r="I116" s="70"/>
      <c r="J116" s="70"/>
      <c r="K116" s="70"/>
      <c r="L116" s="70"/>
      <c r="M116" s="70"/>
      <c r="N116" s="70"/>
      <c r="O116" s="70"/>
      <c r="P116" s="70"/>
      <c r="Q116" s="70"/>
      <c r="S116" s="70"/>
      <c r="T116" s="70"/>
      <c r="U116" s="70"/>
      <c r="V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c r="BL116" s="70"/>
      <c r="BM116" s="70"/>
      <c r="BN116" s="70"/>
      <c r="BO116" s="70"/>
      <c r="BP116" s="70"/>
      <c r="BQ116" s="70"/>
      <c r="BR116" s="70"/>
      <c r="BS116" s="70"/>
      <c r="BT116" s="70"/>
    </row>
    <row r="117" spans="7:72" hidden="1" x14ac:dyDescent="0.2">
      <c r="G117" s="70"/>
      <c r="H117" s="70"/>
      <c r="I117" s="70"/>
      <c r="J117" s="70"/>
      <c r="K117" s="70"/>
      <c r="L117" s="70"/>
      <c r="M117" s="70"/>
      <c r="N117" s="70"/>
      <c r="O117" s="70"/>
      <c r="P117" s="70"/>
      <c r="Q117" s="70"/>
      <c r="S117" s="70"/>
      <c r="T117" s="70"/>
      <c r="U117" s="70"/>
      <c r="V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c r="BL117" s="70"/>
      <c r="BM117" s="70"/>
      <c r="BN117" s="70"/>
      <c r="BO117" s="70"/>
      <c r="BP117" s="70"/>
      <c r="BQ117" s="70"/>
      <c r="BR117" s="70"/>
      <c r="BS117" s="70"/>
      <c r="BT117" s="70"/>
    </row>
    <row r="118" spans="7:72" hidden="1" x14ac:dyDescent="0.2">
      <c r="G118" s="70"/>
      <c r="H118" s="70"/>
      <c r="I118" s="70"/>
      <c r="J118" s="70"/>
      <c r="K118" s="70"/>
      <c r="L118" s="70"/>
      <c r="M118" s="70"/>
      <c r="N118" s="70"/>
      <c r="O118" s="70"/>
      <c r="P118" s="70"/>
      <c r="Q118" s="70"/>
      <c r="S118" s="70"/>
      <c r="T118" s="70"/>
      <c r="U118" s="70"/>
      <c r="V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c r="BL118" s="70"/>
      <c r="BM118" s="70"/>
      <c r="BN118" s="70"/>
      <c r="BO118" s="70"/>
      <c r="BP118" s="70"/>
      <c r="BQ118" s="70"/>
      <c r="BR118" s="70"/>
      <c r="BS118" s="70"/>
      <c r="BT118" s="70"/>
    </row>
    <row r="119" spans="7:72" hidden="1" x14ac:dyDescent="0.2">
      <c r="G119" s="70"/>
      <c r="H119" s="70"/>
      <c r="I119" s="70"/>
      <c r="J119" s="70"/>
      <c r="K119" s="70"/>
      <c r="L119" s="70"/>
      <c r="M119" s="70"/>
      <c r="N119" s="70"/>
      <c r="O119" s="70"/>
      <c r="P119" s="70"/>
      <c r="Q119" s="70"/>
      <c r="S119" s="70"/>
      <c r="T119" s="70"/>
      <c r="U119" s="70"/>
      <c r="V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c r="BL119" s="70"/>
      <c r="BM119" s="70"/>
      <c r="BN119" s="70"/>
      <c r="BO119" s="70"/>
      <c r="BP119" s="70"/>
      <c r="BQ119" s="70"/>
      <c r="BR119" s="70"/>
      <c r="BS119" s="70"/>
      <c r="BT119" s="70"/>
    </row>
    <row r="120" spans="7:72" hidden="1" x14ac:dyDescent="0.2">
      <c r="G120" s="70"/>
      <c r="H120" s="70"/>
      <c r="I120" s="70"/>
      <c r="J120" s="70"/>
      <c r="K120" s="70"/>
      <c r="L120" s="70"/>
      <c r="M120" s="70"/>
      <c r="N120" s="70"/>
      <c r="O120" s="70"/>
      <c r="P120" s="70"/>
      <c r="Q120" s="70"/>
      <c r="S120" s="70"/>
      <c r="T120" s="70"/>
      <c r="U120" s="70"/>
      <c r="V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c r="BL120" s="70"/>
      <c r="BM120" s="70"/>
      <c r="BN120" s="70"/>
      <c r="BO120" s="70"/>
      <c r="BP120" s="70"/>
      <c r="BQ120" s="70"/>
      <c r="BR120" s="70"/>
      <c r="BS120" s="70"/>
      <c r="BT120" s="70"/>
    </row>
    <row r="121" spans="7:72" hidden="1" x14ac:dyDescent="0.2">
      <c r="G121" s="70"/>
      <c r="H121" s="70"/>
      <c r="I121" s="70"/>
      <c r="J121" s="70"/>
      <c r="K121" s="70"/>
      <c r="L121" s="70"/>
      <c r="M121" s="70"/>
      <c r="N121" s="70"/>
      <c r="O121" s="70"/>
      <c r="P121" s="70"/>
      <c r="Q121" s="70"/>
      <c r="S121" s="70"/>
      <c r="T121" s="70"/>
      <c r="U121" s="70"/>
      <c r="V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c r="BL121" s="70"/>
      <c r="BM121" s="70"/>
      <c r="BN121" s="70"/>
      <c r="BO121" s="70"/>
      <c r="BP121" s="70"/>
      <c r="BQ121" s="70"/>
      <c r="BR121" s="70"/>
      <c r="BS121" s="70"/>
      <c r="BT121" s="70"/>
    </row>
    <row r="122" spans="7:72" hidden="1" x14ac:dyDescent="0.2">
      <c r="G122" s="70"/>
      <c r="H122" s="70"/>
      <c r="I122" s="70"/>
      <c r="J122" s="70"/>
      <c r="K122" s="70"/>
      <c r="L122" s="70"/>
      <c r="M122" s="70"/>
      <c r="N122" s="70"/>
      <c r="O122" s="70"/>
      <c r="P122" s="70"/>
      <c r="Q122" s="70"/>
      <c r="S122" s="70"/>
      <c r="T122" s="70"/>
      <c r="U122" s="70"/>
      <c r="V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c r="BL122" s="70"/>
      <c r="BM122" s="70"/>
      <c r="BN122" s="70"/>
      <c r="BO122" s="70"/>
      <c r="BP122" s="70"/>
      <c r="BQ122" s="70"/>
      <c r="BR122" s="70"/>
      <c r="BS122" s="70"/>
      <c r="BT122" s="70"/>
    </row>
    <row r="123" spans="7:72" hidden="1" x14ac:dyDescent="0.2">
      <c r="G123" s="70"/>
      <c r="H123" s="70"/>
      <c r="I123" s="70"/>
      <c r="J123" s="70"/>
      <c r="K123" s="70"/>
      <c r="L123" s="70"/>
      <c r="M123" s="70"/>
      <c r="N123" s="70"/>
      <c r="O123" s="70"/>
      <c r="P123" s="70"/>
      <c r="Q123" s="70"/>
      <c r="S123" s="70"/>
      <c r="T123" s="70"/>
      <c r="U123" s="70"/>
      <c r="V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c r="BL123" s="70"/>
      <c r="BM123" s="70"/>
      <c r="BN123" s="70"/>
      <c r="BO123" s="70"/>
      <c r="BP123" s="70"/>
      <c r="BQ123" s="70"/>
      <c r="BR123" s="70"/>
      <c r="BS123" s="70"/>
      <c r="BT123" s="70"/>
    </row>
    <row r="124" spans="7:72" hidden="1" x14ac:dyDescent="0.2">
      <c r="G124" s="70"/>
      <c r="H124" s="70"/>
      <c r="I124" s="70"/>
      <c r="J124" s="70"/>
      <c r="K124" s="70"/>
      <c r="L124" s="70"/>
      <c r="M124" s="70"/>
      <c r="N124" s="70"/>
      <c r="O124" s="70"/>
      <c r="P124" s="70"/>
      <c r="Q124" s="70"/>
      <c r="S124" s="70"/>
      <c r="T124" s="70"/>
      <c r="U124" s="70"/>
      <c r="V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c r="BL124" s="70"/>
      <c r="BM124" s="70"/>
      <c r="BN124" s="70"/>
      <c r="BO124" s="70"/>
      <c r="BP124" s="70"/>
      <c r="BQ124" s="70"/>
      <c r="BR124" s="70"/>
      <c r="BS124" s="70"/>
      <c r="BT124" s="70"/>
    </row>
    <row r="125" spans="7:72" hidden="1" x14ac:dyDescent="0.2">
      <c r="G125" s="70"/>
      <c r="H125" s="70"/>
      <c r="I125" s="70"/>
      <c r="J125" s="70"/>
      <c r="K125" s="70"/>
      <c r="L125" s="70"/>
      <c r="M125" s="70"/>
      <c r="N125" s="70"/>
      <c r="O125" s="70"/>
      <c r="P125" s="70"/>
      <c r="Q125" s="70"/>
      <c r="S125" s="70"/>
      <c r="T125" s="70"/>
      <c r="U125" s="70"/>
      <c r="V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c r="BL125" s="70"/>
      <c r="BM125" s="70"/>
      <c r="BN125" s="70"/>
      <c r="BO125" s="70"/>
      <c r="BP125" s="70"/>
      <c r="BQ125" s="70"/>
      <c r="BR125" s="70"/>
      <c r="BS125" s="70"/>
      <c r="BT125" s="70"/>
    </row>
    <row r="126" spans="7:72" hidden="1" x14ac:dyDescent="0.2">
      <c r="G126" s="70"/>
      <c r="H126" s="70"/>
      <c r="I126" s="70"/>
      <c r="J126" s="70"/>
      <c r="K126" s="70"/>
      <c r="L126" s="70"/>
      <c r="M126" s="70"/>
      <c r="N126" s="70"/>
      <c r="O126" s="70"/>
      <c r="P126" s="70"/>
      <c r="Q126" s="70"/>
      <c r="S126" s="70"/>
      <c r="T126" s="70"/>
      <c r="U126" s="70"/>
      <c r="V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c r="BL126" s="70"/>
      <c r="BM126" s="70"/>
      <c r="BN126" s="70"/>
      <c r="BO126" s="70"/>
      <c r="BP126" s="70"/>
      <c r="BQ126" s="70"/>
      <c r="BR126" s="70"/>
      <c r="BS126" s="70"/>
      <c r="BT126" s="70"/>
    </row>
    <row r="127" spans="7:72" hidden="1" x14ac:dyDescent="0.2">
      <c r="G127" s="70"/>
      <c r="H127" s="70"/>
      <c r="I127" s="70"/>
      <c r="J127" s="70"/>
      <c r="K127" s="70"/>
      <c r="L127" s="70"/>
      <c r="M127" s="70"/>
      <c r="N127" s="70"/>
      <c r="O127" s="70"/>
      <c r="P127" s="70"/>
      <c r="Q127" s="70"/>
      <c r="S127" s="70"/>
      <c r="T127" s="70"/>
      <c r="U127" s="70"/>
      <c r="V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c r="BL127" s="70"/>
      <c r="BM127" s="70"/>
      <c r="BN127" s="70"/>
      <c r="BO127" s="70"/>
      <c r="BP127" s="70"/>
      <c r="BQ127" s="70"/>
      <c r="BR127" s="70"/>
      <c r="BS127" s="70"/>
      <c r="BT127" s="70"/>
    </row>
    <row r="128" spans="7:72" hidden="1" x14ac:dyDescent="0.2">
      <c r="G128" s="70"/>
      <c r="H128" s="70"/>
      <c r="I128" s="70"/>
      <c r="J128" s="70"/>
      <c r="K128" s="70"/>
      <c r="L128" s="70"/>
      <c r="M128" s="70"/>
      <c r="N128" s="70"/>
      <c r="O128" s="70"/>
      <c r="P128" s="70"/>
      <c r="Q128" s="70"/>
      <c r="S128" s="70"/>
      <c r="T128" s="70"/>
      <c r="U128" s="70"/>
      <c r="V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c r="BL128" s="70"/>
      <c r="BM128" s="70"/>
      <c r="BN128" s="70"/>
      <c r="BO128" s="70"/>
      <c r="BP128" s="70"/>
      <c r="BQ128" s="70"/>
      <c r="BR128" s="70"/>
      <c r="BS128" s="70"/>
      <c r="BT128" s="70"/>
    </row>
    <row r="129" spans="7:72" hidden="1" x14ac:dyDescent="0.2">
      <c r="G129" s="70"/>
      <c r="H129" s="70"/>
      <c r="I129" s="70"/>
      <c r="J129" s="70"/>
      <c r="K129" s="70"/>
      <c r="L129" s="70"/>
      <c r="M129" s="70"/>
      <c r="N129" s="70"/>
      <c r="O129" s="70"/>
      <c r="P129" s="70"/>
      <c r="Q129" s="70"/>
      <c r="S129" s="70"/>
      <c r="T129" s="70"/>
      <c r="U129" s="70"/>
      <c r="V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c r="BL129" s="70"/>
      <c r="BM129" s="70"/>
      <c r="BN129" s="70"/>
      <c r="BO129" s="70"/>
      <c r="BP129" s="70"/>
      <c r="BQ129" s="70"/>
      <c r="BR129" s="70"/>
      <c r="BS129" s="70"/>
      <c r="BT129" s="70"/>
    </row>
    <row r="130" spans="7:72" hidden="1" x14ac:dyDescent="0.2">
      <c r="G130" s="70"/>
      <c r="H130" s="70"/>
      <c r="I130" s="70"/>
      <c r="J130" s="70"/>
      <c r="K130" s="70"/>
      <c r="L130" s="70"/>
      <c r="M130" s="70"/>
      <c r="N130" s="70"/>
      <c r="O130" s="70"/>
      <c r="P130" s="70"/>
      <c r="Q130" s="70"/>
      <c r="S130" s="70"/>
      <c r="T130" s="70"/>
      <c r="U130" s="70"/>
      <c r="V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c r="BL130" s="70"/>
      <c r="BM130" s="70"/>
      <c r="BN130" s="70"/>
      <c r="BO130" s="70"/>
      <c r="BP130" s="70"/>
      <c r="BQ130" s="70"/>
      <c r="BR130" s="70"/>
      <c r="BS130" s="70"/>
      <c r="BT130" s="70"/>
    </row>
    <row r="131" spans="7:72" hidden="1" x14ac:dyDescent="0.2">
      <c r="G131" s="70"/>
      <c r="H131" s="70"/>
      <c r="I131" s="70"/>
      <c r="J131" s="70"/>
      <c r="K131" s="70"/>
      <c r="L131" s="70"/>
      <c r="M131" s="70"/>
      <c r="N131" s="70"/>
      <c r="O131" s="70"/>
      <c r="P131" s="70"/>
      <c r="Q131" s="70"/>
      <c r="S131" s="70"/>
      <c r="T131" s="70"/>
      <c r="U131" s="70"/>
      <c r="V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c r="BL131" s="70"/>
      <c r="BM131" s="70"/>
      <c r="BN131" s="70"/>
      <c r="BO131" s="70"/>
      <c r="BP131" s="70"/>
      <c r="BQ131" s="70"/>
      <c r="BR131" s="70"/>
      <c r="BS131" s="70"/>
      <c r="BT131" s="70"/>
    </row>
    <row r="132" spans="7:72" hidden="1" x14ac:dyDescent="0.2">
      <c r="G132" s="70"/>
      <c r="H132" s="70"/>
      <c r="I132" s="70"/>
      <c r="J132" s="70"/>
      <c r="K132" s="70"/>
      <c r="L132" s="70"/>
      <c r="M132" s="70"/>
      <c r="N132" s="70"/>
      <c r="O132" s="70"/>
      <c r="P132" s="70"/>
      <c r="Q132" s="70"/>
      <c r="S132" s="70"/>
      <c r="T132" s="70"/>
      <c r="U132" s="70"/>
      <c r="V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c r="BL132" s="70"/>
      <c r="BM132" s="70"/>
      <c r="BN132" s="70"/>
      <c r="BO132" s="70"/>
      <c r="BP132" s="70"/>
      <c r="BQ132" s="70"/>
      <c r="BR132" s="70"/>
      <c r="BS132" s="70"/>
      <c r="BT132" s="70"/>
    </row>
    <row r="133" spans="7:72" hidden="1" x14ac:dyDescent="0.2">
      <c r="G133" s="70"/>
      <c r="H133" s="70"/>
      <c r="I133" s="70"/>
      <c r="J133" s="70"/>
      <c r="K133" s="70"/>
      <c r="L133" s="70"/>
      <c r="M133" s="70"/>
      <c r="N133" s="70"/>
      <c r="O133" s="70"/>
      <c r="P133" s="70"/>
      <c r="Q133" s="70"/>
      <c r="S133" s="70"/>
      <c r="T133" s="70"/>
      <c r="U133" s="70"/>
      <c r="V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c r="BL133" s="70"/>
      <c r="BM133" s="70"/>
      <c r="BN133" s="70"/>
      <c r="BO133" s="70"/>
      <c r="BP133" s="70"/>
      <c r="BQ133" s="70"/>
      <c r="BR133" s="70"/>
      <c r="BS133" s="70"/>
      <c r="BT133" s="70"/>
    </row>
    <row r="134" spans="7:72" hidden="1" x14ac:dyDescent="0.2">
      <c r="G134" s="70"/>
      <c r="H134" s="70"/>
      <c r="I134" s="70"/>
      <c r="J134" s="70"/>
      <c r="K134" s="70"/>
      <c r="L134" s="70"/>
      <c r="M134" s="70"/>
      <c r="N134" s="70"/>
      <c r="O134" s="70"/>
      <c r="P134" s="70"/>
      <c r="Q134" s="70"/>
      <c r="S134" s="70"/>
      <c r="T134" s="70"/>
      <c r="U134" s="70"/>
      <c r="V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c r="BL134" s="70"/>
      <c r="BM134" s="70"/>
      <c r="BN134" s="70"/>
      <c r="BO134" s="70"/>
      <c r="BP134" s="70"/>
      <c r="BQ134" s="70"/>
      <c r="BR134" s="70"/>
      <c r="BS134" s="70"/>
      <c r="BT134" s="70"/>
    </row>
    <row r="135" spans="7:72" hidden="1" x14ac:dyDescent="0.2">
      <c r="G135" s="70"/>
      <c r="H135" s="70"/>
      <c r="I135" s="70"/>
      <c r="J135" s="70"/>
      <c r="K135" s="70"/>
      <c r="L135" s="70"/>
      <c r="M135" s="70"/>
      <c r="N135" s="70"/>
      <c r="O135" s="70"/>
      <c r="P135" s="70"/>
      <c r="Q135" s="70"/>
      <c r="S135" s="70"/>
      <c r="T135" s="70"/>
      <c r="U135" s="70"/>
      <c r="V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c r="BL135" s="70"/>
      <c r="BM135" s="70"/>
      <c r="BN135" s="70"/>
      <c r="BO135" s="70"/>
      <c r="BP135" s="70"/>
      <c r="BQ135" s="70"/>
      <c r="BR135" s="70"/>
      <c r="BS135" s="70"/>
      <c r="BT135" s="70"/>
    </row>
    <row r="136" spans="7:72" hidden="1" x14ac:dyDescent="0.2">
      <c r="G136" s="70"/>
      <c r="H136" s="70"/>
      <c r="I136" s="70"/>
      <c r="J136" s="70"/>
      <c r="K136" s="70"/>
      <c r="L136" s="70"/>
      <c r="M136" s="70"/>
      <c r="N136" s="70"/>
      <c r="O136" s="70"/>
      <c r="P136" s="70"/>
      <c r="Q136" s="70"/>
      <c r="S136" s="70"/>
      <c r="T136" s="70"/>
      <c r="U136" s="70"/>
      <c r="V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c r="BL136" s="70"/>
      <c r="BM136" s="70"/>
      <c r="BN136" s="70"/>
      <c r="BO136" s="70"/>
      <c r="BP136" s="70"/>
      <c r="BQ136" s="70"/>
      <c r="BR136" s="70"/>
      <c r="BS136" s="70"/>
      <c r="BT136" s="70"/>
    </row>
    <row r="137" spans="7:72" hidden="1" x14ac:dyDescent="0.2">
      <c r="G137" s="70"/>
      <c r="H137" s="70"/>
      <c r="I137" s="70"/>
      <c r="J137" s="70"/>
      <c r="K137" s="70"/>
      <c r="L137" s="70"/>
      <c r="M137" s="70"/>
      <c r="N137" s="70"/>
      <c r="O137" s="70"/>
      <c r="P137" s="70"/>
      <c r="Q137" s="70"/>
      <c r="S137" s="70"/>
      <c r="T137" s="70"/>
      <c r="U137" s="70"/>
      <c r="V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c r="BI137" s="70"/>
      <c r="BJ137" s="70"/>
      <c r="BK137" s="70"/>
      <c r="BL137" s="70"/>
      <c r="BM137" s="70"/>
      <c r="BN137" s="70"/>
      <c r="BO137" s="70"/>
      <c r="BP137" s="70"/>
      <c r="BQ137" s="70"/>
      <c r="BR137" s="70"/>
      <c r="BS137" s="70"/>
      <c r="BT137" s="70"/>
    </row>
    <row r="138" spans="7:72" hidden="1" x14ac:dyDescent="0.2">
      <c r="G138" s="70"/>
      <c r="H138" s="70"/>
      <c r="I138" s="70"/>
      <c r="J138" s="70"/>
      <c r="K138" s="70"/>
      <c r="L138" s="70"/>
      <c r="M138" s="70"/>
      <c r="N138" s="70"/>
      <c r="O138" s="70"/>
      <c r="P138" s="70"/>
      <c r="Q138" s="70"/>
      <c r="S138" s="70"/>
      <c r="T138" s="70"/>
      <c r="U138" s="70"/>
      <c r="V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c r="BI138" s="70"/>
      <c r="BJ138" s="70"/>
      <c r="BK138" s="70"/>
      <c r="BL138" s="70"/>
      <c r="BM138" s="70"/>
      <c r="BN138" s="70"/>
      <c r="BO138" s="70"/>
      <c r="BP138" s="70"/>
      <c r="BQ138" s="70"/>
      <c r="BR138" s="70"/>
      <c r="BS138" s="70"/>
      <c r="BT138" s="70"/>
    </row>
    <row r="139" spans="7:72" hidden="1" x14ac:dyDescent="0.2">
      <c r="G139" s="70"/>
      <c r="H139" s="70"/>
      <c r="I139" s="70"/>
      <c r="J139" s="70"/>
      <c r="K139" s="70"/>
      <c r="L139" s="70"/>
      <c r="M139" s="70"/>
      <c r="N139" s="70"/>
      <c r="O139" s="70"/>
      <c r="P139" s="70"/>
      <c r="Q139" s="70"/>
      <c r="S139" s="70"/>
      <c r="T139" s="70"/>
      <c r="U139" s="70"/>
      <c r="V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c r="BI139" s="70"/>
      <c r="BJ139" s="70"/>
      <c r="BK139" s="70"/>
      <c r="BL139" s="70"/>
      <c r="BM139" s="70"/>
      <c r="BN139" s="70"/>
      <c r="BO139" s="70"/>
      <c r="BP139" s="70"/>
      <c r="BQ139" s="70"/>
      <c r="BR139" s="70"/>
      <c r="BS139" s="70"/>
      <c r="BT139" s="70"/>
    </row>
    <row r="140" spans="7:72" hidden="1" x14ac:dyDescent="0.2">
      <c r="G140" s="70"/>
      <c r="H140" s="70"/>
      <c r="I140" s="70"/>
      <c r="J140" s="70"/>
      <c r="K140" s="70"/>
      <c r="L140" s="70"/>
      <c r="M140" s="70"/>
      <c r="N140" s="70"/>
      <c r="O140" s="70"/>
      <c r="P140" s="70"/>
      <c r="Q140" s="70"/>
      <c r="S140" s="70"/>
      <c r="T140" s="70"/>
      <c r="U140" s="70"/>
      <c r="V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c r="BI140" s="70"/>
      <c r="BJ140" s="70"/>
      <c r="BK140" s="70"/>
      <c r="BL140" s="70"/>
      <c r="BM140" s="70"/>
      <c r="BN140" s="70"/>
      <c r="BO140" s="70"/>
      <c r="BP140" s="70"/>
      <c r="BQ140" s="70"/>
      <c r="BR140" s="70"/>
      <c r="BS140" s="70"/>
      <c r="BT140" s="70"/>
    </row>
    <row r="141" spans="7:72" hidden="1" x14ac:dyDescent="0.2">
      <c r="G141" s="70"/>
      <c r="H141" s="70"/>
      <c r="I141" s="70"/>
      <c r="J141" s="70"/>
      <c r="K141" s="70"/>
      <c r="L141" s="70"/>
      <c r="M141" s="70"/>
      <c r="N141" s="70"/>
      <c r="O141" s="70"/>
      <c r="P141" s="70"/>
      <c r="Q141" s="70"/>
      <c r="S141" s="70"/>
      <c r="T141" s="70"/>
      <c r="U141" s="70"/>
      <c r="V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c r="BI141" s="70"/>
      <c r="BJ141" s="70"/>
      <c r="BK141" s="70"/>
      <c r="BL141" s="70"/>
      <c r="BM141" s="70"/>
      <c r="BN141" s="70"/>
      <c r="BO141" s="70"/>
      <c r="BP141" s="70"/>
      <c r="BQ141" s="70"/>
      <c r="BR141" s="70"/>
      <c r="BS141" s="70"/>
      <c r="BT141" s="70"/>
    </row>
    <row r="142" spans="7:72" hidden="1" x14ac:dyDescent="0.2">
      <c r="G142" s="70"/>
      <c r="H142" s="70"/>
      <c r="I142" s="70"/>
      <c r="J142" s="70"/>
      <c r="K142" s="70"/>
      <c r="L142" s="70"/>
      <c r="M142" s="70"/>
      <c r="N142" s="70"/>
      <c r="O142" s="70"/>
      <c r="P142" s="70"/>
      <c r="Q142" s="70"/>
      <c r="S142" s="70"/>
      <c r="T142" s="70"/>
      <c r="U142" s="70"/>
      <c r="V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c r="BI142" s="70"/>
      <c r="BJ142" s="70"/>
      <c r="BK142" s="70"/>
      <c r="BL142" s="70"/>
      <c r="BM142" s="70"/>
      <c r="BN142" s="70"/>
      <c r="BO142" s="70"/>
      <c r="BP142" s="70"/>
      <c r="BQ142" s="70"/>
      <c r="BR142" s="70"/>
      <c r="BS142" s="70"/>
      <c r="BT142" s="70"/>
    </row>
    <row r="143" spans="7:72" hidden="1" x14ac:dyDescent="0.2">
      <c r="G143" s="70"/>
      <c r="H143" s="70"/>
      <c r="I143" s="70"/>
      <c r="J143" s="70"/>
      <c r="K143" s="70"/>
      <c r="L143" s="70"/>
      <c r="M143" s="70"/>
      <c r="N143" s="70"/>
      <c r="O143" s="70"/>
      <c r="P143" s="70"/>
      <c r="Q143" s="70"/>
      <c r="S143" s="70"/>
      <c r="T143" s="70"/>
      <c r="U143" s="70"/>
      <c r="V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c r="BI143" s="70"/>
      <c r="BJ143" s="70"/>
      <c r="BK143" s="70"/>
      <c r="BL143" s="70"/>
      <c r="BM143" s="70"/>
      <c r="BN143" s="70"/>
      <c r="BO143" s="70"/>
      <c r="BP143" s="70"/>
      <c r="BQ143" s="70"/>
      <c r="BR143" s="70"/>
      <c r="BS143" s="70"/>
      <c r="BT143" s="70"/>
    </row>
    <row r="144" spans="7:72" hidden="1" x14ac:dyDescent="0.2">
      <c r="G144" s="70"/>
      <c r="H144" s="70"/>
      <c r="I144" s="70"/>
      <c r="J144" s="70"/>
      <c r="K144" s="70"/>
      <c r="L144" s="70"/>
      <c r="M144" s="70"/>
      <c r="N144" s="70"/>
      <c r="O144" s="70"/>
      <c r="P144" s="70"/>
      <c r="Q144" s="70"/>
      <c r="S144" s="70"/>
      <c r="T144" s="70"/>
      <c r="U144" s="70"/>
      <c r="V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c r="BI144" s="70"/>
      <c r="BJ144" s="70"/>
      <c r="BK144" s="70"/>
      <c r="BL144" s="70"/>
      <c r="BM144" s="70"/>
      <c r="BN144" s="70"/>
      <c r="BO144" s="70"/>
      <c r="BP144" s="70"/>
      <c r="BQ144" s="70"/>
      <c r="BR144" s="70"/>
      <c r="BS144" s="70"/>
      <c r="BT144" s="70"/>
    </row>
    <row r="145" spans="7:72" hidden="1" x14ac:dyDescent="0.2">
      <c r="G145" s="70"/>
      <c r="H145" s="70"/>
      <c r="I145" s="70"/>
      <c r="J145" s="70"/>
      <c r="K145" s="70"/>
      <c r="L145" s="70"/>
      <c r="M145" s="70"/>
      <c r="N145" s="70"/>
      <c r="O145" s="70"/>
      <c r="P145" s="70"/>
      <c r="Q145" s="70"/>
      <c r="S145" s="70"/>
      <c r="T145" s="70"/>
      <c r="U145" s="70"/>
      <c r="V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c r="BI145" s="70"/>
      <c r="BJ145" s="70"/>
      <c r="BK145" s="70"/>
      <c r="BL145" s="70"/>
      <c r="BM145" s="70"/>
      <c r="BN145" s="70"/>
      <c r="BO145" s="70"/>
      <c r="BP145" s="70"/>
      <c r="BQ145" s="70"/>
      <c r="BR145" s="70"/>
      <c r="BS145" s="70"/>
      <c r="BT145" s="70"/>
    </row>
    <row r="146" spans="7:72" hidden="1" x14ac:dyDescent="0.2">
      <c r="G146" s="70"/>
      <c r="H146" s="70"/>
      <c r="I146" s="70"/>
      <c r="J146" s="70"/>
      <c r="K146" s="70"/>
      <c r="L146" s="70"/>
      <c r="M146" s="70"/>
      <c r="N146" s="70"/>
      <c r="O146" s="70"/>
      <c r="P146" s="70"/>
      <c r="Q146" s="70"/>
      <c r="S146" s="70"/>
      <c r="T146" s="70"/>
      <c r="U146" s="70"/>
      <c r="V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c r="BI146" s="70"/>
      <c r="BJ146" s="70"/>
      <c r="BK146" s="70"/>
      <c r="BL146" s="70"/>
      <c r="BM146" s="70"/>
      <c r="BN146" s="70"/>
      <c r="BO146" s="70"/>
      <c r="BP146" s="70"/>
      <c r="BQ146" s="70"/>
      <c r="BR146" s="70"/>
      <c r="BS146" s="70"/>
      <c r="BT146" s="70"/>
    </row>
    <row r="147" spans="7:72" hidden="1" x14ac:dyDescent="0.2">
      <c r="G147" s="70"/>
      <c r="H147" s="70"/>
      <c r="I147" s="70"/>
      <c r="J147" s="70"/>
      <c r="K147" s="70"/>
      <c r="L147" s="70"/>
      <c r="M147" s="70"/>
      <c r="N147" s="70"/>
      <c r="O147" s="70"/>
      <c r="P147" s="70"/>
      <c r="Q147" s="70"/>
      <c r="S147" s="70"/>
      <c r="T147" s="70"/>
      <c r="U147" s="70"/>
      <c r="V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c r="BI147" s="70"/>
      <c r="BJ147" s="70"/>
      <c r="BK147" s="70"/>
      <c r="BL147" s="70"/>
      <c r="BM147" s="70"/>
      <c r="BN147" s="70"/>
      <c r="BO147" s="70"/>
      <c r="BP147" s="70"/>
      <c r="BQ147" s="70"/>
      <c r="BR147" s="70"/>
      <c r="BS147" s="70"/>
      <c r="BT147" s="70"/>
    </row>
    <row r="148" spans="7:72" hidden="1" x14ac:dyDescent="0.2">
      <c r="G148" s="70"/>
      <c r="H148" s="70"/>
      <c r="I148" s="70"/>
      <c r="J148" s="70"/>
      <c r="K148" s="70"/>
      <c r="L148" s="70"/>
      <c r="M148" s="70"/>
      <c r="N148" s="70"/>
      <c r="O148" s="70"/>
      <c r="P148" s="70"/>
      <c r="Q148" s="70"/>
      <c r="S148" s="70"/>
      <c r="T148" s="70"/>
      <c r="U148" s="70"/>
      <c r="V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c r="BI148" s="70"/>
      <c r="BJ148" s="70"/>
      <c r="BK148" s="70"/>
      <c r="BL148" s="70"/>
      <c r="BM148" s="70"/>
      <c r="BN148" s="70"/>
      <c r="BO148" s="70"/>
      <c r="BP148" s="70"/>
      <c r="BQ148" s="70"/>
      <c r="BR148" s="70"/>
      <c r="BS148" s="70"/>
      <c r="BT148" s="70"/>
    </row>
    <row r="149" spans="7:72" hidden="1" x14ac:dyDescent="0.2">
      <c r="G149" s="70"/>
      <c r="H149" s="70"/>
      <c r="I149" s="70"/>
      <c r="J149" s="70"/>
      <c r="K149" s="70"/>
      <c r="L149" s="70"/>
      <c r="M149" s="70"/>
      <c r="N149" s="70"/>
      <c r="O149" s="70"/>
      <c r="P149" s="70"/>
      <c r="Q149" s="70"/>
      <c r="S149" s="70"/>
      <c r="T149" s="70"/>
      <c r="U149" s="70"/>
      <c r="V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c r="BI149" s="70"/>
      <c r="BJ149" s="70"/>
      <c r="BK149" s="70"/>
      <c r="BL149" s="70"/>
      <c r="BM149" s="70"/>
      <c r="BN149" s="70"/>
      <c r="BO149" s="70"/>
      <c r="BP149" s="70"/>
      <c r="BQ149" s="70"/>
      <c r="BR149" s="70"/>
      <c r="BS149" s="70"/>
      <c r="BT149" s="70"/>
    </row>
    <row r="150" spans="7:72" hidden="1" x14ac:dyDescent="0.2">
      <c r="G150" s="70"/>
      <c r="H150" s="70"/>
      <c r="I150" s="70"/>
      <c r="J150" s="70"/>
      <c r="K150" s="70"/>
      <c r="L150" s="70"/>
      <c r="M150" s="70"/>
      <c r="N150" s="70"/>
      <c r="O150" s="70"/>
      <c r="P150" s="70"/>
      <c r="Q150" s="70"/>
      <c r="S150" s="70"/>
      <c r="T150" s="70"/>
      <c r="U150" s="70"/>
      <c r="V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c r="BI150" s="70"/>
      <c r="BJ150" s="70"/>
      <c r="BK150" s="70"/>
      <c r="BL150" s="70"/>
      <c r="BM150" s="70"/>
      <c r="BN150" s="70"/>
      <c r="BO150" s="70"/>
      <c r="BP150" s="70"/>
      <c r="BQ150" s="70"/>
      <c r="BR150" s="70"/>
      <c r="BS150" s="70"/>
      <c r="BT150" s="70"/>
    </row>
    <row r="151" spans="7:72" hidden="1" x14ac:dyDescent="0.2">
      <c r="G151" s="70"/>
      <c r="H151" s="70"/>
      <c r="I151" s="70"/>
      <c r="J151" s="70"/>
      <c r="K151" s="70"/>
      <c r="L151" s="70"/>
      <c r="M151" s="70"/>
      <c r="N151" s="70"/>
      <c r="O151" s="70"/>
      <c r="P151" s="70"/>
      <c r="Q151" s="70"/>
      <c r="S151" s="70"/>
      <c r="T151" s="70"/>
      <c r="U151" s="70"/>
      <c r="V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c r="BI151" s="70"/>
      <c r="BJ151" s="70"/>
      <c r="BK151" s="70"/>
      <c r="BL151" s="70"/>
      <c r="BM151" s="70"/>
      <c r="BN151" s="70"/>
      <c r="BO151" s="70"/>
      <c r="BP151" s="70"/>
      <c r="BQ151" s="70"/>
      <c r="BR151" s="70"/>
      <c r="BS151" s="70"/>
      <c r="BT151" s="70"/>
    </row>
    <row r="152" spans="7:72" hidden="1" x14ac:dyDescent="0.2">
      <c r="G152" s="70"/>
      <c r="H152" s="70"/>
      <c r="I152" s="70"/>
      <c r="J152" s="70"/>
      <c r="K152" s="70"/>
      <c r="L152" s="70"/>
      <c r="M152" s="70"/>
      <c r="N152" s="70"/>
      <c r="O152" s="70"/>
      <c r="P152" s="70"/>
      <c r="Q152" s="70"/>
      <c r="S152" s="70"/>
      <c r="T152" s="70"/>
      <c r="U152" s="70"/>
      <c r="V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c r="BI152" s="70"/>
      <c r="BJ152" s="70"/>
      <c r="BK152" s="70"/>
      <c r="BL152" s="70"/>
      <c r="BM152" s="70"/>
      <c r="BN152" s="70"/>
      <c r="BO152" s="70"/>
      <c r="BP152" s="70"/>
      <c r="BQ152" s="70"/>
      <c r="BR152" s="70"/>
      <c r="BS152" s="70"/>
      <c r="BT152" s="70"/>
    </row>
    <row r="153" spans="7:72" hidden="1" x14ac:dyDescent="0.2">
      <c r="G153" s="70"/>
      <c r="H153" s="70"/>
      <c r="I153" s="70"/>
      <c r="J153" s="70"/>
      <c r="K153" s="70"/>
      <c r="L153" s="70"/>
      <c r="M153" s="70"/>
      <c r="N153" s="70"/>
      <c r="O153" s="70"/>
      <c r="P153" s="70"/>
      <c r="Q153" s="70"/>
      <c r="S153" s="70"/>
      <c r="T153" s="70"/>
      <c r="U153" s="70"/>
      <c r="V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c r="BI153" s="70"/>
      <c r="BJ153" s="70"/>
      <c r="BK153" s="70"/>
      <c r="BL153" s="70"/>
      <c r="BM153" s="70"/>
      <c r="BN153" s="70"/>
      <c r="BO153" s="70"/>
      <c r="BP153" s="70"/>
      <c r="BQ153" s="70"/>
      <c r="BR153" s="70"/>
      <c r="BS153" s="70"/>
      <c r="BT153" s="70"/>
    </row>
    <row r="154" spans="7:72" hidden="1" x14ac:dyDescent="0.2">
      <c r="G154" s="70"/>
      <c r="H154" s="70"/>
      <c r="I154" s="70"/>
      <c r="J154" s="70"/>
      <c r="K154" s="70"/>
      <c r="L154" s="70"/>
      <c r="M154" s="70"/>
      <c r="N154" s="70"/>
      <c r="O154" s="70"/>
      <c r="P154" s="70"/>
      <c r="Q154" s="70"/>
      <c r="S154" s="70"/>
      <c r="T154" s="70"/>
      <c r="U154" s="70"/>
      <c r="V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c r="BI154" s="70"/>
      <c r="BJ154" s="70"/>
      <c r="BK154" s="70"/>
      <c r="BL154" s="70"/>
      <c r="BM154" s="70"/>
      <c r="BN154" s="70"/>
      <c r="BO154" s="70"/>
      <c r="BP154" s="70"/>
      <c r="BQ154" s="70"/>
      <c r="BR154" s="70"/>
      <c r="BS154" s="70"/>
      <c r="BT154" s="70"/>
    </row>
    <row r="155" spans="7:72" hidden="1" x14ac:dyDescent="0.2">
      <c r="G155" s="70"/>
      <c r="H155" s="70"/>
      <c r="I155" s="70"/>
      <c r="J155" s="70"/>
      <c r="K155" s="70"/>
      <c r="L155" s="70"/>
      <c r="M155" s="70"/>
      <c r="N155" s="70"/>
      <c r="O155" s="70"/>
      <c r="P155" s="70"/>
      <c r="Q155" s="70"/>
      <c r="S155" s="70"/>
      <c r="T155" s="70"/>
      <c r="U155" s="70"/>
      <c r="V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c r="BI155" s="70"/>
      <c r="BJ155" s="70"/>
      <c r="BK155" s="70"/>
      <c r="BL155" s="70"/>
      <c r="BM155" s="70"/>
      <c r="BN155" s="70"/>
      <c r="BO155" s="70"/>
      <c r="BP155" s="70"/>
      <c r="BQ155" s="70"/>
      <c r="BR155" s="70"/>
      <c r="BS155" s="70"/>
      <c r="BT155" s="70"/>
    </row>
    <row r="156" spans="7:72" hidden="1" x14ac:dyDescent="0.2">
      <c r="G156" s="70"/>
      <c r="H156" s="70"/>
      <c r="I156" s="70"/>
      <c r="J156" s="70"/>
      <c r="K156" s="70"/>
      <c r="L156" s="70"/>
      <c r="M156" s="70"/>
      <c r="N156" s="70"/>
      <c r="O156" s="70"/>
      <c r="P156" s="70"/>
      <c r="Q156" s="70"/>
      <c r="S156" s="70"/>
      <c r="T156" s="70"/>
      <c r="U156" s="70"/>
      <c r="V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c r="BI156" s="70"/>
      <c r="BJ156" s="70"/>
      <c r="BK156" s="70"/>
      <c r="BL156" s="70"/>
      <c r="BM156" s="70"/>
      <c r="BN156" s="70"/>
      <c r="BO156" s="70"/>
      <c r="BP156" s="70"/>
      <c r="BQ156" s="70"/>
      <c r="BR156" s="70"/>
      <c r="BS156" s="70"/>
      <c r="BT156" s="70"/>
    </row>
    <row r="157" spans="7:72" hidden="1" x14ac:dyDescent="0.2">
      <c r="G157" s="70"/>
      <c r="H157" s="70"/>
      <c r="I157" s="70"/>
      <c r="J157" s="70"/>
      <c r="K157" s="70"/>
      <c r="L157" s="70"/>
      <c r="M157" s="70"/>
      <c r="N157" s="70"/>
      <c r="O157" s="70"/>
      <c r="P157" s="70"/>
      <c r="Q157" s="70"/>
      <c r="S157" s="70"/>
      <c r="T157" s="70"/>
      <c r="U157" s="70"/>
      <c r="V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c r="BI157" s="70"/>
      <c r="BJ157" s="70"/>
      <c r="BK157" s="70"/>
      <c r="BL157" s="70"/>
      <c r="BM157" s="70"/>
      <c r="BN157" s="70"/>
      <c r="BO157" s="70"/>
      <c r="BP157" s="70"/>
      <c r="BQ157" s="70"/>
      <c r="BR157" s="70"/>
      <c r="BS157" s="70"/>
      <c r="BT157" s="70"/>
    </row>
    <row r="158" spans="7:72" hidden="1" x14ac:dyDescent="0.2">
      <c r="G158" s="70"/>
      <c r="H158" s="70"/>
      <c r="I158" s="70"/>
      <c r="J158" s="70"/>
      <c r="K158" s="70"/>
      <c r="L158" s="70"/>
      <c r="M158" s="70"/>
      <c r="N158" s="70"/>
      <c r="O158" s="70"/>
      <c r="P158" s="70"/>
      <c r="Q158" s="70"/>
      <c r="S158" s="70"/>
      <c r="T158" s="70"/>
      <c r="U158" s="70"/>
      <c r="V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c r="BI158" s="70"/>
      <c r="BJ158" s="70"/>
      <c r="BK158" s="70"/>
      <c r="BL158" s="70"/>
      <c r="BM158" s="70"/>
      <c r="BN158" s="70"/>
      <c r="BO158" s="70"/>
      <c r="BP158" s="70"/>
      <c r="BQ158" s="70"/>
      <c r="BR158" s="70"/>
      <c r="BS158" s="70"/>
      <c r="BT158" s="70"/>
    </row>
    <row r="159" spans="7:72" hidden="1" x14ac:dyDescent="0.2">
      <c r="G159" s="70"/>
      <c r="H159" s="70"/>
      <c r="I159" s="70"/>
      <c r="J159" s="70"/>
      <c r="K159" s="70"/>
      <c r="L159" s="70"/>
      <c r="M159" s="70"/>
      <c r="N159" s="70"/>
      <c r="O159" s="70"/>
      <c r="P159" s="70"/>
      <c r="Q159" s="70"/>
      <c r="S159" s="70"/>
      <c r="T159" s="70"/>
      <c r="U159" s="70"/>
      <c r="V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c r="BI159" s="70"/>
      <c r="BJ159" s="70"/>
      <c r="BK159" s="70"/>
      <c r="BL159" s="70"/>
      <c r="BM159" s="70"/>
      <c r="BN159" s="70"/>
      <c r="BO159" s="70"/>
      <c r="BP159" s="70"/>
      <c r="BQ159" s="70"/>
      <c r="BR159" s="70"/>
      <c r="BS159" s="70"/>
      <c r="BT159" s="70"/>
    </row>
    <row r="160" spans="7:72" hidden="1" x14ac:dyDescent="0.2">
      <c r="G160" s="70"/>
      <c r="H160" s="70"/>
      <c r="I160" s="70"/>
      <c r="J160" s="70"/>
      <c r="K160" s="70"/>
      <c r="L160" s="70"/>
      <c r="M160" s="70"/>
      <c r="N160" s="70"/>
      <c r="O160" s="70"/>
      <c r="P160" s="70"/>
      <c r="Q160" s="70"/>
      <c r="S160" s="70"/>
      <c r="T160" s="70"/>
      <c r="U160" s="70"/>
      <c r="V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c r="BI160" s="70"/>
      <c r="BJ160" s="70"/>
      <c r="BK160" s="70"/>
      <c r="BL160" s="70"/>
      <c r="BM160" s="70"/>
      <c r="BN160" s="70"/>
      <c r="BO160" s="70"/>
      <c r="BP160" s="70"/>
      <c r="BQ160" s="70"/>
      <c r="BR160" s="70"/>
      <c r="BS160" s="70"/>
      <c r="BT160" s="70"/>
    </row>
    <row r="161" spans="7:72" hidden="1" x14ac:dyDescent="0.2">
      <c r="G161" s="70"/>
      <c r="H161" s="70"/>
      <c r="I161" s="70"/>
      <c r="J161" s="70"/>
      <c r="K161" s="70"/>
      <c r="L161" s="70"/>
      <c r="M161" s="70"/>
      <c r="N161" s="70"/>
      <c r="O161" s="70"/>
      <c r="P161" s="70"/>
      <c r="Q161" s="70"/>
      <c r="S161" s="70"/>
      <c r="T161" s="70"/>
      <c r="U161" s="70"/>
      <c r="V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c r="BI161" s="70"/>
      <c r="BJ161" s="70"/>
      <c r="BK161" s="70"/>
      <c r="BL161" s="70"/>
      <c r="BM161" s="70"/>
      <c r="BN161" s="70"/>
      <c r="BO161" s="70"/>
      <c r="BP161" s="70"/>
      <c r="BQ161" s="70"/>
      <c r="BR161" s="70"/>
      <c r="BS161" s="70"/>
      <c r="BT161" s="70"/>
    </row>
    <row r="162" spans="7:72" hidden="1" x14ac:dyDescent="0.2">
      <c r="G162" s="70"/>
      <c r="H162" s="70"/>
      <c r="I162" s="70"/>
      <c r="J162" s="70"/>
      <c r="K162" s="70"/>
      <c r="L162" s="70"/>
      <c r="M162" s="70"/>
      <c r="N162" s="70"/>
      <c r="O162" s="70"/>
      <c r="P162" s="70"/>
      <c r="Q162" s="70"/>
      <c r="S162" s="70"/>
      <c r="T162" s="70"/>
      <c r="U162" s="70"/>
      <c r="V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c r="BI162" s="70"/>
      <c r="BJ162" s="70"/>
      <c r="BK162" s="70"/>
      <c r="BL162" s="70"/>
      <c r="BM162" s="70"/>
      <c r="BN162" s="70"/>
      <c r="BO162" s="70"/>
      <c r="BP162" s="70"/>
      <c r="BQ162" s="70"/>
      <c r="BR162" s="70"/>
      <c r="BS162" s="70"/>
      <c r="BT162" s="70"/>
    </row>
    <row r="163" spans="7:72" hidden="1" x14ac:dyDescent="0.2">
      <c r="G163" s="70"/>
      <c r="H163" s="70"/>
      <c r="I163" s="70"/>
      <c r="J163" s="70"/>
      <c r="K163" s="70"/>
      <c r="L163" s="70"/>
      <c r="M163" s="70"/>
      <c r="N163" s="70"/>
      <c r="O163" s="70"/>
      <c r="P163" s="70"/>
      <c r="Q163" s="70"/>
      <c r="S163" s="70"/>
      <c r="T163" s="70"/>
      <c r="U163" s="70"/>
      <c r="V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c r="BI163" s="70"/>
      <c r="BJ163" s="70"/>
      <c r="BK163" s="70"/>
      <c r="BL163" s="70"/>
      <c r="BM163" s="70"/>
      <c r="BN163" s="70"/>
      <c r="BO163" s="70"/>
      <c r="BP163" s="70"/>
      <c r="BQ163" s="70"/>
      <c r="BR163" s="70"/>
      <c r="BS163" s="70"/>
      <c r="BT163" s="70"/>
    </row>
    <row r="164" spans="7:72" hidden="1" x14ac:dyDescent="0.2">
      <c r="G164" s="70"/>
      <c r="H164" s="70"/>
      <c r="I164" s="70"/>
      <c r="J164" s="70"/>
      <c r="K164" s="70"/>
      <c r="L164" s="70"/>
      <c r="M164" s="70"/>
      <c r="N164" s="70"/>
      <c r="O164" s="70"/>
      <c r="P164" s="70"/>
      <c r="Q164" s="70"/>
      <c r="S164" s="70"/>
      <c r="T164" s="70"/>
      <c r="U164" s="70"/>
      <c r="V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c r="BI164" s="70"/>
      <c r="BJ164" s="70"/>
      <c r="BK164" s="70"/>
      <c r="BL164" s="70"/>
      <c r="BM164" s="70"/>
      <c r="BN164" s="70"/>
      <c r="BO164" s="70"/>
      <c r="BP164" s="70"/>
      <c r="BQ164" s="70"/>
      <c r="BR164" s="70"/>
      <c r="BS164" s="70"/>
      <c r="BT164" s="70"/>
    </row>
    <row r="165" spans="7:72" hidden="1" x14ac:dyDescent="0.2">
      <c r="G165" s="70"/>
      <c r="H165" s="70"/>
      <c r="I165" s="70"/>
      <c r="J165" s="70"/>
      <c r="K165" s="70"/>
      <c r="L165" s="70"/>
      <c r="M165" s="70"/>
      <c r="N165" s="70"/>
      <c r="O165" s="70"/>
      <c r="P165" s="70"/>
      <c r="Q165" s="70"/>
      <c r="S165" s="70"/>
      <c r="T165" s="70"/>
      <c r="U165" s="70"/>
      <c r="V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c r="BI165" s="70"/>
      <c r="BJ165" s="70"/>
      <c r="BK165" s="70"/>
      <c r="BL165" s="70"/>
      <c r="BM165" s="70"/>
      <c r="BN165" s="70"/>
      <c r="BO165" s="70"/>
      <c r="BP165" s="70"/>
      <c r="BQ165" s="70"/>
      <c r="BR165" s="70"/>
      <c r="BS165" s="70"/>
      <c r="BT165" s="70"/>
    </row>
    <row r="166" spans="7:72" hidden="1" x14ac:dyDescent="0.2">
      <c r="G166" s="70"/>
      <c r="H166" s="70"/>
      <c r="I166" s="70"/>
      <c r="J166" s="70"/>
      <c r="K166" s="70"/>
      <c r="L166" s="70"/>
      <c r="M166" s="70"/>
      <c r="N166" s="70"/>
      <c r="O166" s="70"/>
      <c r="P166" s="70"/>
      <c r="Q166" s="70"/>
      <c r="S166" s="70"/>
      <c r="T166" s="70"/>
      <c r="U166" s="70"/>
      <c r="V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c r="BI166" s="70"/>
      <c r="BJ166" s="70"/>
      <c r="BK166" s="70"/>
      <c r="BL166" s="70"/>
      <c r="BM166" s="70"/>
      <c r="BN166" s="70"/>
      <c r="BO166" s="70"/>
      <c r="BP166" s="70"/>
      <c r="BQ166" s="70"/>
      <c r="BR166" s="70"/>
      <c r="BS166" s="70"/>
      <c r="BT166" s="70"/>
    </row>
    <row r="167" spans="7:72" hidden="1" x14ac:dyDescent="0.2">
      <c r="G167" s="70"/>
      <c r="H167" s="70"/>
      <c r="I167" s="70"/>
      <c r="J167" s="70"/>
      <c r="K167" s="70"/>
      <c r="L167" s="70"/>
      <c r="M167" s="70"/>
      <c r="N167" s="70"/>
      <c r="O167" s="70"/>
      <c r="P167" s="70"/>
      <c r="Q167" s="70"/>
      <c r="S167" s="70"/>
      <c r="T167" s="70"/>
      <c r="U167" s="70"/>
      <c r="V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c r="BI167" s="70"/>
      <c r="BJ167" s="70"/>
      <c r="BK167" s="70"/>
      <c r="BL167" s="70"/>
      <c r="BM167" s="70"/>
      <c r="BN167" s="70"/>
      <c r="BO167" s="70"/>
      <c r="BP167" s="70"/>
      <c r="BQ167" s="70"/>
      <c r="BR167" s="70"/>
      <c r="BS167" s="70"/>
      <c r="BT167" s="70"/>
    </row>
    <row r="168" spans="7:72" hidden="1" x14ac:dyDescent="0.2">
      <c r="G168" s="70"/>
      <c r="H168" s="70"/>
      <c r="I168" s="70"/>
      <c r="J168" s="70"/>
      <c r="K168" s="70"/>
      <c r="L168" s="70"/>
      <c r="M168" s="70"/>
      <c r="N168" s="70"/>
      <c r="O168" s="70"/>
      <c r="P168" s="70"/>
      <c r="Q168" s="70"/>
      <c r="S168" s="70"/>
      <c r="T168" s="70"/>
      <c r="U168" s="70"/>
      <c r="V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c r="BI168" s="70"/>
      <c r="BJ168" s="70"/>
      <c r="BK168" s="70"/>
      <c r="BL168" s="70"/>
      <c r="BM168" s="70"/>
      <c r="BN168" s="70"/>
      <c r="BO168" s="70"/>
      <c r="BP168" s="70"/>
      <c r="BQ168" s="70"/>
      <c r="BR168" s="70"/>
      <c r="BS168" s="70"/>
      <c r="BT168" s="70"/>
    </row>
    <row r="169" spans="7:72" hidden="1" x14ac:dyDescent="0.2">
      <c r="G169" s="70"/>
      <c r="H169" s="70"/>
      <c r="I169" s="70"/>
      <c r="J169" s="70"/>
      <c r="K169" s="70"/>
      <c r="L169" s="70"/>
      <c r="M169" s="70"/>
      <c r="N169" s="70"/>
      <c r="O169" s="70"/>
      <c r="P169" s="70"/>
      <c r="Q169" s="70"/>
      <c r="S169" s="70"/>
      <c r="T169" s="70"/>
      <c r="U169" s="70"/>
      <c r="V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c r="BI169" s="70"/>
      <c r="BJ169" s="70"/>
      <c r="BK169" s="70"/>
      <c r="BL169" s="70"/>
      <c r="BM169" s="70"/>
      <c r="BN169" s="70"/>
      <c r="BO169" s="70"/>
      <c r="BP169" s="70"/>
      <c r="BQ169" s="70"/>
      <c r="BR169" s="70"/>
      <c r="BS169" s="70"/>
      <c r="BT169" s="70"/>
    </row>
    <row r="170" spans="7:72" hidden="1" x14ac:dyDescent="0.2">
      <c r="G170" s="70"/>
      <c r="H170" s="70"/>
      <c r="I170" s="70"/>
      <c r="J170" s="70"/>
      <c r="K170" s="70"/>
      <c r="L170" s="70"/>
      <c r="M170" s="70"/>
      <c r="N170" s="70"/>
      <c r="O170" s="70"/>
      <c r="P170" s="70"/>
      <c r="Q170" s="70"/>
      <c r="S170" s="70"/>
      <c r="T170" s="70"/>
      <c r="U170" s="70"/>
      <c r="V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c r="BI170" s="70"/>
      <c r="BJ170" s="70"/>
      <c r="BK170" s="70"/>
      <c r="BL170" s="70"/>
      <c r="BM170" s="70"/>
      <c r="BN170" s="70"/>
      <c r="BO170" s="70"/>
      <c r="BP170" s="70"/>
      <c r="BQ170" s="70"/>
      <c r="BR170" s="70"/>
      <c r="BS170" s="70"/>
      <c r="BT170" s="70"/>
    </row>
    <row r="171" spans="7:72" hidden="1" x14ac:dyDescent="0.2">
      <c r="G171" s="70"/>
      <c r="H171" s="70"/>
      <c r="I171" s="70"/>
      <c r="J171" s="70"/>
      <c r="K171" s="70"/>
      <c r="L171" s="70"/>
      <c r="M171" s="70"/>
      <c r="N171" s="70"/>
      <c r="O171" s="70"/>
      <c r="P171" s="70"/>
      <c r="Q171" s="70"/>
      <c r="S171" s="70"/>
      <c r="T171" s="70"/>
      <c r="U171" s="70"/>
      <c r="V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c r="BI171" s="70"/>
      <c r="BJ171" s="70"/>
      <c r="BK171" s="70"/>
      <c r="BL171" s="70"/>
      <c r="BM171" s="70"/>
      <c r="BN171" s="70"/>
      <c r="BO171" s="70"/>
      <c r="BP171" s="70"/>
      <c r="BQ171" s="70"/>
      <c r="BR171" s="70"/>
      <c r="BS171" s="70"/>
      <c r="BT171" s="70"/>
    </row>
    <row r="172" spans="7:72" hidden="1" x14ac:dyDescent="0.2">
      <c r="G172" s="70"/>
      <c r="H172" s="70"/>
      <c r="I172" s="70"/>
      <c r="J172" s="70"/>
      <c r="K172" s="70"/>
      <c r="L172" s="70"/>
      <c r="M172" s="70"/>
      <c r="N172" s="70"/>
      <c r="O172" s="70"/>
      <c r="P172" s="70"/>
      <c r="Q172" s="70"/>
      <c r="S172" s="70"/>
      <c r="T172" s="70"/>
      <c r="U172" s="70"/>
      <c r="V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c r="BI172" s="70"/>
      <c r="BJ172" s="70"/>
      <c r="BK172" s="70"/>
      <c r="BL172" s="70"/>
      <c r="BM172" s="70"/>
      <c r="BN172" s="70"/>
      <c r="BO172" s="70"/>
      <c r="BP172" s="70"/>
      <c r="BQ172" s="70"/>
      <c r="BR172" s="70"/>
      <c r="BS172" s="70"/>
      <c r="BT172" s="70"/>
    </row>
    <row r="173" spans="7:72" hidden="1" x14ac:dyDescent="0.2">
      <c r="G173" s="70"/>
      <c r="H173" s="70"/>
      <c r="I173" s="70"/>
      <c r="J173" s="70"/>
      <c r="K173" s="70"/>
      <c r="L173" s="70"/>
      <c r="M173" s="70"/>
      <c r="N173" s="70"/>
      <c r="O173" s="70"/>
      <c r="P173" s="70"/>
      <c r="Q173" s="70"/>
      <c r="S173" s="70"/>
      <c r="T173" s="70"/>
      <c r="U173" s="70"/>
      <c r="V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c r="BI173" s="70"/>
      <c r="BJ173" s="70"/>
      <c r="BK173" s="70"/>
      <c r="BL173" s="70"/>
      <c r="BM173" s="70"/>
      <c r="BN173" s="70"/>
      <c r="BO173" s="70"/>
      <c r="BP173" s="70"/>
      <c r="BQ173" s="70"/>
      <c r="BR173" s="70"/>
      <c r="BS173" s="70"/>
      <c r="BT173" s="70"/>
    </row>
    <row r="174" spans="7:72" hidden="1" x14ac:dyDescent="0.2">
      <c r="G174" s="70"/>
      <c r="H174" s="70"/>
      <c r="I174" s="70"/>
      <c r="J174" s="70"/>
      <c r="K174" s="70"/>
      <c r="L174" s="70"/>
      <c r="M174" s="70"/>
      <c r="N174" s="70"/>
      <c r="O174" s="70"/>
      <c r="P174" s="70"/>
      <c r="Q174" s="70"/>
      <c r="S174" s="70"/>
      <c r="T174" s="70"/>
      <c r="U174" s="70"/>
      <c r="V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c r="BI174" s="70"/>
      <c r="BJ174" s="70"/>
      <c r="BK174" s="70"/>
      <c r="BL174" s="70"/>
      <c r="BM174" s="70"/>
      <c r="BN174" s="70"/>
      <c r="BO174" s="70"/>
      <c r="BP174" s="70"/>
      <c r="BQ174" s="70"/>
      <c r="BR174" s="70"/>
      <c r="BS174" s="70"/>
      <c r="BT174" s="70"/>
    </row>
    <row r="175" spans="7:72" hidden="1" x14ac:dyDescent="0.2">
      <c r="G175" s="70"/>
      <c r="H175" s="70"/>
      <c r="I175" s="70"/>
      <c r="J175" s="70"/>
      <c r="K175" s="70"/>
      <c r="L175" s="70"/>
      <c r="M175" s="70"/>
      <c r="N175" s="70"/>
      <c r="O175" s="70"/>
      <c r="P175" s="70"/>
      <c r="Q175" s="70"/>
      <c r="S175" s="70"/>
      <c r="T175" s="70"/>
      <c r="U175" s="70"/>
      <c r="V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c r="BI175" s="70"/>
      <c r="BJ175" s="70"/>
      <c r="BK175" s="70"/>
      <c r="BL175" s="70"/>
      <c r="BM175" s="70"/>
      <c r="BN175" s="70"/>
      <c r="BO175" s="70"/>
      <c r="BP175" s="70"/>
      <c r="BQ175" s="70"/>
      <c r="BR175" s="70"/>
      <c r="BS175" s="70"/>
      <c r="BT175" s="70"/>
    </row>
    <row r="176" spans="7:72" hidden="1" x14ac:dyDescent="0.2">
      <c r="G176" s="70"/>
      <c r="H176" s="70"/>
      <c r="I176" s="70"/>
      <c r="J176" s="70"/>
      <c r="K176" s="70"/>
      <c r="L176" s="70"/>
      <c r="M176" s="70"/>
      <c r="N176" s="70"/>
      <c r="O176" s="70"/>
      <c r="P176" s="70"/>
      <c r="Q176" s="70"/>
      <c r="S176" s="70"/>
      <c r="T176" s="70"/>
      <c r="U176" s="70"/>
      <c r="V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c r="BI176" s="70"/>
      <c r="BJ176" s="70"/>
      <c r="BK176" s="70"/>
      <c r="BL176" s="70"/>
      <c r="BM176" s="70"/>
      <c r="BN176" s="70"/>
      <c r="BO176" s="70"/>
      <c r="BP176" s="70"/>
      <c r="BQ176" s="70"/>
      <c r="BR176" s="70"/>
      <c r="BS176" s="70"/>
      <c r="BT176" s="70"/>
    </row>
    <row r="177" spans="7:72" hidden="1" x14ac:dyDescent="0.2">
      <c r="G177" s="70"/>
      <c r="H177" s="70"/>
      <c r="I177" s="70"/>
      <c r="J177" s="70"/>
      <c r="K177" s="70"/>
      <c r="L177" s="70"/>
      <c r="M177" s="70"/>
      <c r="N177" s="70"/>
      <c r="O177" s="70"/>
      <c r="P177" s="70"/>
      <c r="Q177" s="70"/>
      <c r="S177" s="70"/>
      <c r="T177" s="70"/>
      <c r="U177" s="70"/>
      <c r="V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c r="BI177" s="70"/>
      <c r="BJ177" s="70"/>
      <c r="BK177" s="70"/>
      <c r="BL177" s="70"/>
      <c r="BM177" s="70"/>
      <c r="BN177" s="70"/>
      <c r="BO177" s="70"/>
      <c r="BP177" s="70"/>
      <c r="BQ177" s="70"/>
      <c r="BR177" s="70"/>
      <c r="BS177" s="70"/>
      <c r="BT177" s="70"/>
    </row>
    <row r="178" spans="7:72" hidden="1" x14ac:dyDescent="0.2">
      <c r="G178" s="70"/>
      <c r="H178" s="70"/>
      <c r="I178" s="70"/>
      <c r="J178" s="70"/>
      <c r="K178" s="70"/>
      <c r="L178" s="70"/>
      <c r="M178" s="70"/>
      <c r="N178" s="70"/>
      <c r="O178" s="70"/>
      <c r="P178" s="70"/>
      <c r="Q178" s="70"/>
      <c r="S178" s="70"/>
      <c r="T178" s="70"/>
      <c r="U178" s="70"/>
      <c r="V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c r="BI178" s="70"/>
      <c r="BJ178" s="70"/>
      <c r="BK178" s="70"/>
      <c r="BL178" s="70"/>
      <c r="BM178" s="70"/>
      <c r="BN178" s="70"/>
      <c r="BO178" s="70"/>
      <c r="BP178" s="70"/>
      <c r="BQ178" s="70"/>
      <c r="BR178" s="70"/>
      <c r="BS178" s="70"/>
      <c r="BT178" s="70"/>
    </row>
    <row r="179" spans="7:72" hidden="1" x14ac:dyDescent="0.2">
      <c r="G179" s="70"/>
      <c r="H179" s="70"/>
      <c r="I179" s="70"/>
      <c r="J179" s="70"/>
      <c r="K179" s="70"/>
      <c r="L179" s="70"/>
      <c r="M179" s="70"/>
      <c r="N179" s="70"/>
      <c r="O179" s="70"/>
      <c r="P179" s="70"/>
      <c r="Q179" s="70"/>
      <c r="S179" s="70"/>
      <c r="T179" s="70"/>
      <c r="U179" s="70"/>
      <c r="V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c r="BI179" s="70"/>
      <c r="BJ179" s="70"/>
      <c r="BK179" s="70"/>
      <c r="BL179" s="70"/>
      <c r="BM179" s="70"/>
      <c r="BN179" s="70"/>
      <c r="BO179" s="70"/>
      <c r="BP179" s="70"/>
      <c r="BQ179" s="70"/>
      <c r="BR179" s="70"/>
      <c r="BS179" s="70"/>
      <c r="BT179" s="70"/>
    </row>
    <row r="180" spans="7:72" hidden="1" x14ac:dyDescent="0.2">
      <c r="G180" s="70"/>
      <c r="H180" s="70"/>
      <c r="I180" s="70"/>
      <c r="J180" s="70"/>
      <c r="K180" s="70"/>
      <c r="L180" s="70"/>
      <c r="M180" s="70"/>
      <c r="N180" s="70"/>
      <c r="O180" s="70"/>
      <c r="P180" s="70"/>
      <c r="Q180" s="70"/>
      <c r="S180" s="70"/>
      <c r="T180" s="70"/>
      <c r="U180" s="70"/>
      <c r="V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c r="BI180" s="70"/>
      <c r="BJ180" s="70"/>
      <c r="BK180" s="70"/>
      <c r="BL180" s="70"/>
      <c r="BM180" s="70"/>
      <c r="BN180" s="70"/>
      <c r="BO180" s="70"/>
      <c r="BP180" s="70"/>
      <c r="BQ180" s="70"/>
      <c r="BR180" s="70"/>
      <c r="BS180" s="70"/>
      <c r="BT180" s="70"/>
    </row>
    <row r="181" spans="7:72" hidden="1" x14ac:dyDescent="0.2">
      <c r="G181" s="70"/>
      <c r="H181" s="70"/>
      <c r="I181" s="70"/>
      <c r="J181" s="70"/>
      <c r="K181" s="70"/>
      <c r="L181" s="70"/>
      <c r="M181" s="70"/>
      <c r="N181" s="70"/>
      <c r="O181" s="70"/>
      <c r="P181" s="70"/>
      <c r="Q181" s="70"/>
      <c r="S181" s="70"/>
      <c r="T181" s="70"/>
      <c r="U181" s="70"/>
      <c r="V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c r="BI181" s="70"/>
      <c r="BJ181" s="70"/>
      <c r="BK181" s="70"/>
      <c r="BL181" s="70"/>
      <c r="BM181" s="70"/>
      <c r="BN181" s="70"/>
      <c r="BO181" s="70"/>
      <c r="BP181" s="70"/>
      <c r="BQ181" s="70"/>
      <c r="BR181" s="70"/>
      <c r="BS181" s="70"/>
      <c r="BT181" s="70"/>
    </row>
    <row r="182" spans="7:72" hidden="1" x14ac:dyDescent="0.2">
      <c r="G182" s="70"/>
      <c r="H182" s="70"/>
      <c r="I182" s="70"/>
      <c r="J182" s="70"/>
      <c r="K182" s="70"/>
      <c r="L182" s="70"/>
      <c r="M182" s="70"/>
      <c r="N182" s="70"/>
      <c r="O182" s="70"/>
      <c r="P182" s="70"/>
      <c r="Q182" s="70"/>
      <c r="S182" s="70"/>
      <c r="T182" s="70"/>
      <c r="U182" s="70"/>
      <c r="V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c r="BI182" s="70"/>
      <c r="BJ182" s="70"/>
      <c r="BK182" s="70"/>
      <c r="BL182" s="70"/>
      <c r="BM182" s="70"/>
      <c r="BN182" s="70"/>
      <c r="BO182" s="70"/>
      <c r="BP182" s="70"/>
      <c r="BQ182" s="70"/>
      <c r="BR182" s="70"/>
      <c r="BS182" s="70"/>
      <c r="BT182" s="70"/>
    </row>
    <row r="183" spans="7:72" hidden="1" x14ac:dyDescent="0.2">
      <c r="G183" s="70"/>
      <c r="H183" s="70"/>
      <c r="I183" s="70"/>
      <c r="J183" s="70"/>
      <c r="K183" s="70"/>
      <c r="L183" s="70"/>
      <c r="M183" s="70"/>
      <c r="N183" s="70"/>
      <c r="O183" s="70"/>
      <c r="P183" s="70"/>
      <c r="Q183" s="70"/>
      <c r="S183" s="70"/>
      <c r="T183" s="70"/>
      <c r="U183" s="70"/>
      <c r="V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c r="BI183" s="70"/>
      <c r="BJ183" s="70"/>
      <c r="BK183" s="70"/>
      <c r="BL183" s="70"/>
      <c r="BM183" s="70"/>
      <c r="BN183" s="70"/>
      <c r="BO183" s="70"/>
      <c r="BP183" s="70"/>
      <c r="BQ183" s="70"/>
      <c r="BR183" s="70"/>
      <c r="BS183" s="70"/>
      <c r="BT183" s="70"/>
    </row>
    <row r="184" spans="7:72" hidden="1" x14ac:dyDescent="0.2">
      <c r="G184" s="70"/>
      <c r="H184" s="70"/>
      <c r="I184" s="70"/>
      <c r="J184" s="70"/>
      <c r="K184" s="70"/>
      <c r="L184" s="70"/>
      <c r="M184" s="70"/>
      <c r="N184" s="70"/>
      <c r="O184" s="70"/>
      <c r="P184" s="70"/>
      <c r="Q184" s="70"/>
      <c r="S184" s="70"/>
      <c r="T184" s="70"/>
      <c r="U184" s="70"/>
      <c r="V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c r="BI184" s="70"/>
      <c r="BJ184" s="70"/>
      <c r="BK184" s="70"/>
      <c r="BL184" s="70"/>
      <c r="BM184" s="70"/>
      <c r="BN184" s="70"/>
      <c r="BO184" s="70"/>
      <c r="BP184" s="70"/>
      <c r="BQ184" s="70"/>
      <c r="BR184" s="70"/>
      <c r="BS184" s="70"/>
      <c r="BT184" s="70"/>
    </row>
    <row r="185" spans="7:72" hidden="1" x14ac:dyDescent="0.2">
      <c r="G185" s="70"/>
      <c r="H185" s="70"/>
      <c r="I185" s="70"/>
      <c r="J185" s="70"/>
      <c r="K185" s="70"/>
      <c r="L185" s="70"/>
      <c r="M185" s="70"/>
      <c r="N185" s="70"/>
      <c r="O185" s="70"/>
      <c r="P185" s="70"/>
      <c r="Q185" s="70"/>
      <c r="S185" s="70"/>
      <c r="T185" s="70"/>
      <c r="U185" s="70"/>
      <c r="V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c r="BI185" s="70"/>
      <c r="BJ185" s="70"/>
      <c r="BK185" s="70"/>
      <c r="BL185" s="70"/>
      <c r="BM185" s="70"/>
      <c r="BN185" s="70"/>
      <c r="BO185" s="70"/>
      <c r="BP185" s="70"/>
      <c r="BQ185" s="70"/>
      <c r="BR185" s="70"/>
      <c r="BS185" s="70"/>
      <c r="BT185" s="70"/>
    </row>
    <row r="186" spans="7:72" hidden="1" x14ac:dyDescent="0.2">
      <c r="G186" s="70"/>
      <c r="H186" s="70"/>
      <c r="I186" s="70"/>
      <c r="J186" s="70"/>
      <c r="K186" s="70"/>
      <c r="L186" s="70"/>
      <c r="M186" s="70"/>
      <c r="N186" s="70"/>
      <c r="O186" s="70"/>
      <c r="P186" s="70"/>
      <c r="Q186" s="70"/>
      <c r="S186" s="70"/>
      <c r="T186" s="70"/>
      <c r="U186" s="70"/>
      <c r="V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c r="BI186" s="70"/>
      <c r="BJ186" s="70"/>
      <c r="BK186" s="70"/>
      <c r="BL186" s="70"/>
      <c r="BM186" s="70"/>
      <c r="BN186" s="70"/>
      <c r="BO186" s="70"/>
      <c r="BP186" s="70"/>
      <c r="BQ186" s="70"/>
      <c r="BR186" s="70"/>
      <c r="BS186" s="70"/>
      <c r="BT186" s="70"/>
    </row>
    <row r="187" spans="7:72" hidden="1" x14ac:dyDescent="0.2">
      <c r="G187" s="70"/>
      <c r="H187" s="70"/>
      <c r="I187" s="70"/>
      <c r="J187" s="70"/>
      <c r="K187" s="70"/>
      <c r="L187" s="70"/>
      <c r="M187" s="70"/>
      <c r="N187" s="70"/>
      <c r="O187" s="70"/>
      <c r="P187" s="70"/>
      <c r="Q187" s="70"/>
      <c r="S187" s="70"/>
      <c r="T187" s="70"/>
      <c r="U187" s="70"/>
      <c r="V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c r="BI187" s="70"/>
      <c r="BJ187" s="70"/>
      <c r="BK187" s="70"/>
      <c r="BL187" s="70"/>
      <c r="BM187" s="70"/>
      <c r="BN187" s="70"/>
      <c r="BO187" s="70"/>
      <c r="BP187" s="70"/>
      <c r="BQ187" s="70"/>
      <c r="BR187" s="70"/>
      <c r="BS187" s="70"/>
      <c r="BT187" s="70"/>
    </row>
    <row r="188" spans="7:72" hidden="1" x14ac:dyDescent="0.2">
      <c r="G188" s="70"/>
      <c r="H188" s="70"/>
      <c r="I188" s="70"/>
      <c r="J188" s="70"/>
      <c r="K188" s="70"/>
      <c r="L188" s="70"/>
      <c r="M188" s="70"/>
      <c r="N188" s="70"/>
      <c r="O188" s="70"/>
      <c r="P188" s="70"/>
      <c r="Q188" s="70"/>
      <c r="S188" s="70"/>
      <c r="T188" s="70"/>
      <c r="U188" s="70"/>
      <c r="V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c r="BI188" s="70"/>
      <c r="BJ188" s="70"/>
      <c r="BK188" s="70"/>
      <c r="BL188" s="70"/>
      <c r="BM188" s="70"/>
      <c r="BN188" s="70"/>
      <c r="BO188" s="70"/>
      <c r="BP188" s="70"/>
      <c r="BQ188" s="70"/>
      <c r="BR188" s="70"/>
      <c r="BS188" s="70"/>
      <c r="BT188" s="70"/>
    </row>
    <row r="189" spans="7:72" hidden="1" x14ac:dyDescent="0.2">
      <c r="G189" s="70"/>
      <c r="H189" s="70"/>
      <c r="I189" s="70"/>
      <c r="J189" s="70"/>
      <c r="K189" s="70"/>
      <c r="L189" s="70"/>
      <c r="M189" s="70"/>
      <c r="N189" s="70"/>
      <c r="O189" s="70"/>
      <c r="P189" s="70"/>
      <c r="Q189" s="70"/>
      <c r="S189" s="70"/>
      <c r="T189" s="70"/>
      <c r="U189" s="70"/>
      <c r="V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c r="BI189" s="70"/>
      <c r="BJ189" s="70"/>
      <c r="BK189" s="70"/>
      <c r="BL189" s="70"/>
      <c r="BM189" s="70"/>
      <c r="BN189" s="70"/>
      <c r="BO189" s="70"/>
      <c r="BP189" s="70"/>
      <c r="BQ189" s="70"/>
      <c r="BR189" s="70"/>
      <c r="BS189" s="70"/>
      <c r="BT189" s="70"/>
    </row>
    <row r="190" spans="7:72" hidden="1" x14ac:dyDescent="0.2">
      <c r="G190" s="70"/>
      <c r="H190" s="70"/>
      <c r="I190" s="70"/>
      <c r="J190" s="70"/>
      <c r="K190" s="70"/>
      <c r="L190" s="70"/>
      <c r="M190" s="70"/>
      <c r="N190" s="70"/>
      <c r="O190" s="70"/>
      <c r="P190" s="70"/>
      <c r="Q190" s="70"/>
      <c r="S190" s="70"/>
      <c r="T190" s="70"/>
      <c r="U190" s="70"/>
      <c r="V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c r="BI190" s="70"/>
      <c r="BJ190" s="70"/>
      <c r="BK190" s="70"/>
      <c r="BL190" s="70"/>
      <c r="BM190" s="70"/>
      <c r="BN190" s="70"/>
      <c r="BO190" s="70"/>
      <c r="BP190" s="70"/>
      <c r="BQ190" s="70"/>
      <c r="BR190" s="70"/>
      <c r="BS190" s="70"/>
      <c r="BT190" s="70"/>
    </row>
    <row r="191" spans="7:72" hidden="1" x14ac:dyDescent="0.2">
      <c r="G191" s="70"/>
      <c r="H191" s="70"/>
      <c r="I191" s="70"/>
      <c r="J191" s="70"/>
      <c r="K191" s="70"/>
      <c r="L191" s="70"/>
      <c r="M191" s="70"/>
      <c r="N191" s="70"/>
      <c r="O191" s="70"/>
      <c r="P191" s="70"/>
      <c r="Q191" s="70"/>
      <c r="S191" s="70"/>
      <c r="T191" s="70"/>
      <c r="U191" s="70"/>
      <c r="V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c r="BI191" s="70"/>
      <c r="BJ191" s="70"/>
      <c r="BK191" s="70"/>
      <c r="BL191" s="70"/>
      <c r="BM191" s="70"/>
      <c r="BN191" s="70"/>
      <c r="BO191" s="70"/>
      <c r="BP191" s="70"/>
      <c r="BQ191" s="70"/>
      <c r="BR191" s="70"/>
      <c r="BS191" s="70"/>
      <c r="BT191" s="70"/>
    </row>
    <row r="192" spans="7:72" hidden="1" x14ac:dyDescent="0.2">
      <c r="G192" s="70"/>
      <c r="H192" s="70"/>
      <c r="I192" s="70"/>
      <c r="J192" s="70"/>
      <c r="K192" s="70"/>
      <c r="L192" s="70"/>
      <c r="M192" s="70"/>
      <c r="N192" s="70"/>
      <c r="O192" s="70"/>
      <c r="P192" s="70"/>
      <c r="Q192" s="70"/>
      <c r="S192" s="70"/>
      <c r="T192" s="70"/>
      <c r="U192" s="70"/>
      <c r="V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c r="BI192" s="70"/>
      <c r="BJ192" s="70"/>
      <c r="BK192" s="70"/>
      <c r="BL192" s="70"/>
      <c r="BM192" s="70"/>
      <c r="BN192" s="70"/>
      <c r="BO192" s="70"/>
      <c r="BP192" s="70"/>
      <c r="BQ192" s="70"/>
      <c r="BR192" s="70"/>
      <c r="BS192" s="70"/>
      <c r="BT192" s="70"/>
    </row>
    <row r="193" spans="7:72" hidden="1" x14ac:dyDescent="0.2">
      <c r="G193" s="70"/>
      <c r="H193" s="70"/>
      <c r="I193" s="70"/>
      <c r="J193" s="70"/>
      <c r="K193" s="70"/>
      <c r="L193" s="70"/>
      <c r="M193" s="70"/>
      <c r="N193" s="70"/>
      <c r="O193" s="70"/>
      <c r="P193" s="70"/>
      <c r="Q193" s="70"/>
      <c r="S193" s="70"/>
      <c r="T193" s="70"/>
      <c r="U193" s="70"/>
      <c r="V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c r="BI193" s="70"/>
      <c r="BJ193" s="70"/>
      <c r="BK193" s="70"/>
      <c r="BL193" s="70"/>
      <c r="BM193" s="70"/>
      <c r="BN193" s="70"/>
      <c r="BO193" s="70"/>
      <c r="BP193" s="70"/>
      <c r="BQ193" s="70"/>
      <c r="BR193" s="70"/>
      <c r="BS193" s="70"/>
      <c r="BT193" s="70"/>
    </row>
    <row r="194" spans="7:72" hidden="1" x14ac:dyDescent="0.2">
      <c r="G194" s="70"/>
      <c r="H194" s="70"/>
      <c r="I194" s="70"/>
      <c r="J194" s="70"/>
      <c r="K194" s="70"/>
      <c r="L194" s="70"/>
      <c r="M194" s="70"/>
      <c r="N194" s="70"/>
      <c r="O194" s="70"/>
      <c r="P194" s="70"/>
      <c r="Q194" s="70"/>
      <c r="S194" s="70"/>
      <c r="T194" s="70"/>
      <c r="U194" s="70"/>
      <c r="V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c r="BI194" s="70"/>
      <c r="BJ194" s="70"/>
      <c r="BK194" s="70"/>
      <c r="BL194" s="70"/>
      <c r="BM194" s="70"/>
      <c r="BN194" s="70"/>
      <c r="BO194" s="70"/>
      <c r="BP194" s="70"/>
      <c r="BQ194" s="70"/>
      <c r="BR194" s="70"/>
      <c r="BS194" s="70"/>
      <c r="BT194" s="70"/>
    </row>
    <row r="195" spans="7:72" hidden="1" x14ac:dyDescent="0.2">
      <c r="G195" s="70"/>
      <c r="H195" s="70"/>
      <c r="I195" s="70"/>
      <c r="J195" s="70"/>
      <c r="K195" s="70"/>
      <c r="L195" s="70"/>
      <c r="M195" s="70"/>
      <c r="N195" s="70"/>
      <c r="O195" s="70"/>
      <c r="P195" s="70"/>
      <c r="Q195" s="70"/>
      <c r="S195" s="70"/>
      <c r="T195" s="70"/>
      <c r="U195" s="70"/>
      <c r="V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c r="BI195" s="70"/>
      <c r="BJ195" s="70"/>
      <c r="BK195" s="70"/>
      <c r="BL195" s="70"/>
      <c r="BM195" s="70"/>
      <c r="BN195" s="70"/>
      <c r="BO195" s="70"/>
      <c r="BP195" s="70"/>
      <c r="BQ195" s="70"/>
      <c r="BR195" s="70"/>
      <c r="BS195" s="70"/>
      <c r="BT195" s="70"/>
    </row>
    <row r="196" spans="7:72" hidden="1" x14ac:dyDescent="0.2">
      <c r="G196" s="70"/>
      <c r="H196" s="70"/>
      <c r="I196" s="70"/>
      <c r="J196" s="70"/>
      <c r="K196" s="70"/>
      <c r="L196" s="70"/>
      <c r="M196" s="70"/>
      <c r="N196" s="70"/>
      <c r="O196" s="70"/>
      <c r="P196" s="70"/>
      <c r="Q196" s="70"/>
      <c r="S196" s="70"/>
      <c r="T196" s="70"/>
      <c r="U196" s="70"/>
      <c r="V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c r="BI196" s="70"/>
      <c r="BJ196" s="70"/>
      <c r="BK196" s="70"/>
      <c r="BL196" s="70"/>
      <c r="BM196" s="70"/>
      <c r="BN196" s="70"/>
      <c r="BO196" s="70"/>
      <c r="BP196" s="70"/>
      <c r="BQ196" s="70"/>
      <c r="BR196" s="70"/>
      <c r="BS196" s="70"/>
      <c r="BT196" s="70"/>
    </row>
    <row r="197" spans="7:72" hidden="1" x14ac:dyDescent="0.2">
      <c r="G197" s="70"/>
      <c r="H197" s="70"/>
      <c r="I197" s="70"/>
      <c r="J197" s="70"/>
      <c r="K197" s="70"/>
      <c r="L197" s="70"/>
      <c r="M197" s="70"/>
      <c r="N197" s="70"/>
      <c r="O197" s="70"/>
      <c r="P197" s="70"/>
      <c r="Q197" s="70"/>
      <c r="S197" s="70"/>
      <c r="T197" s="70"/>
      <c r="U197" s="70"/>
      <c r="V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c r="BI197" s="70"/>
      <c r="BJ197" s="70"/>
      <c r="BK197" s="70"/>
      <c r="BL197" s="70"/>
      <c r="BM197" s="70"/>
      <c r="BN197" s="70"/>
      <c r="BO197" s="70"/>
      <c r="BP197" s="70"/>
      <c r="BQ197" s="70"/>
      <c r="BR197" s="70"/>
      <c r="BS197" s="70"/>
      <c r="BT197" s="70"/>
    </row>
    <row r="198" spans="7:72" hidden="1" x14ac:dyDescent="0.2">
      <c r="G198" s="70"/>
      <c r="H198" s="70"/>
      <c r="I198" s="70"/>
      <c r="J198" s="70"/>
      <c r="K198" s="70"/>
      <c r="L198" s="70"/>
      <c r="M198" s="70"/>
      <c r="N198" s="70"/>
      <c r="O198" s="70"/>
      <c r="P198" s="70"/>
      <c r="Q198" s="70"/>
      <c r="S198" s="70"/>
      <c r="T198" s="70"/>
      <c r="U198" s="70"/>
      <c r="V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c r="BI198" s="70"/>
      <c r="BJ198" s="70"/>
      <c r="BK198" s="70"/>
      <c r="BL198" s="70"/>
      <c r="BM198" s="70"/>
      <c r="BN198" s="70"/>
      <c r="BO198" s="70"/>
      <c r="BP198" s="70"/>
      <c r="BQ198" s="70"/>
      <c r="BR198" s="70"/>
      <c r="BS198" s="70"/>
      <c r="BT198" s="70"/>
    </row>
    <row r="199" spans="7:72" hidden="1" x14ac:dyDescent="0.2">
      <c r="G199" s="70"/>
      <c r="H199" s="70"/>
      <c r="I199" s="70"/>
      <c r="J199" s="70"/>
      <c r="K199" s="70"/>
      <c r="L199" s="70"/>
      <c r="M199" s="70"/>
      <c r="N199" s="70"/>
      <c r="O199" s="70"/>
      <c r="P199" s="70"/>
      <c r="Q199" s="70"/>
      <c r="S199" s="70"/>
      <c r="T199" s="70"/>
      <c r="U199" s="70"/>
      <c r="V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c r="BI199" s="70"/>
      <c r="BJ199" s="70"/>
      <c r="BK199" s="70"/>
      <c r="BL199" s="70"/>
      <c r="BM199" s="70"/>
      <c r="BN199" s="70"/>
      <c r="BO199" s="70"/>
      <c r="BP199" s="70"/>
      <c r="BQ199" s="70"/>
      <c r="BR199" s="70"/>
      <c r="BS199" s="70"/>
      <c r="BT199" s="70"/>
    </row>
    <row r="200" spans="7:72" hidden="1" x14ac:dyDescent="0.2">
      <c r="G200" s="70"/>
      <c r="H200" s="70"/>
      <c r="I200" s="70"/>
      <c r="J200" s="70"/>
      <c r="K200" s="70"/>
      <c r="L200" s="70"/>
      <c r="M200" s="70"/>
      <c r="N200" s="70"/>
      <c r="O200" s="70"/>
      <c r="P200" s="70"/>
      <c r="Q200" s="70"/>
      <c r="S200" s="70"/>
      <c r="T200" s="70"/>
      <c r="U200" s="70"/>
      <c r="V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c r="BI200" s="70"/>
      <c r="BJ200" s="70"/>
      <c r="BK200" s="70"/>
      <c r="BL200" s="70"/>
      <c r="BM200" s="70"/>
      <c r="BN200" s="70"/>
      <c r="BO200" s="70"/>
      <c r="BP200" s="70"/>
      <c r="BQ200" s="70"/>
      <c r="BR200" s="70"/>
      <c r="BS200" s="70"/>
      <c r="BT200" s="70"/>
    </row>
    <row r="201" spans="7:72" hidden="1" x14ac:dyDescent="0.2">
      <c r="G201" s="70"/>
      <c r="H201" s="70"/>
      <c r="I201" s="70"/>
      <c r="J201" s="70"/>
      <c r="K201" s="70"/>
      <c r="L201" s="70"/>
      <c r="M201" s="70"/>
      <c r="N201" s="70"/>
      <c r="O201" s="70"/>
      <c r="P201" s="70"/>
      <c r="Q201" s="70"/>
      <c r="S201" s="70"/>
      <c r="T201" s="70"/>
      <c r="U201" s="70"/>
      <c r="V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c r="BI201" s="70"/>
      <c r="BJ201" s="70"/>
      <c r="BK201" s="70"/>
      <c r="BL201" s="70"/>
      <c r="BM201" s="70"/>
      <c r="BN201" s="70"/>
      <c r="BO201" s="70"/>
      <c r="BP201" s="70"/>
      <c r="BQ201" s="70"/>
      <c r="BR201" s="70"/>
      <c r="BS201" s="70"/>
      <c r="BT201" s="70"/>
    </row>
    <row r="202" spans="7:72" hidden="1" x14ac:dyDescent="0.2">
      <c r="G202" s="70"/>
      <c r="H202" s="70"/>
      <c r="I202" s="70"/>
      <c r="J202" s="70"/>
      <c r="K202" s="70"/>
      <c r="L202" s="70"/>
      <c r="M202" s="70"/>
      <c r="N202" s="70"/>
      <c r="O202" s="70"/>
      <c r="P202" s="70"/>
      <c r="Q202" s="70"/>
      <c r="S202" s="70"/>
      <c r="T202" s="70"/>
      <c r="U202" s="70"/>
      <c r="V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c r="BI202" s="70"/>
      <c r="BJ202" s="70"/>
      <c r="BK202" s="70"/>
      <c r="BL202" s="70"/>
      <c r="BM202" s="70"/>
      <c r="BN202" s="70"/>
      <c r="BO202" s="70"/>
      <c r="BP202" s="70"/>
      <c r="BQ202" s="70"/>
      <c r="BR202" s="70"/>
      <c r="BS202" s="70"/>
      <c r="BT202" s="70"/>
    </row>
    <row r="203" spans="7:72" hidden="1" x14ac:dyDescent="0.2">
      <c r="G203" s="70"/>
      <c r="H203" s="70"/>
      <c r="I203" s="70"/>
      <c r="J203" s="70"/>
      <c r="K203" s="70"/>
      <c r="L203" s="70"/>
      <c r="M203" s="70"/>
      <c r="N203" s="70"/>
      <c r="O203" s="70"/>
      <c r="P203" s="70"/>
      <c r="Q203" s="70"/>
      <c r="S203" s="70"/>
      <c r="T203" s="70"/>
      <c r="U203" s="70"/>
      <c r="V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c r="BI203" s="70"/>
      <c r="BJ203" s="70"/>
      <c r="BK203" s="70"/>
      <c r="BL203" s="70"/>
      <c r="BM203" s="70"/>
      <c r="BN203" s="70"/>
      <c r="BO203" s="70"/>
      <c r="BP203" s="70"/>
      <c r="BQ203" s="70"/>
      <c r="BR203" s="70"/>
      <c r="BS203" s="70"/>
      <c r="BT203" s="70"/>
    </row>
    <row r="204" spans="7:72" hidden="1" x14ac:dyDescent="0.2">
      <c r="G204" s="70"/>
      <c r="H204" s="70"/>
      <c r="I204" s="70"/>
      <c r="J204" s="70"/>
      <c r="K204" s="70"/>
      <c r="L204" s="70"/>
      <c r="M204" s="70"/>
      <c r="N204" s="70"/>
      <c r="O204" s="70"/>
      <c r="P204" s="70"/>
      <c r="Q204" s="70"/>
      <c r="S204" s="70"/>
      <c r="T204" s="70"/>
      <c r="U204" s="70"/>
      <c r="V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c r="BI204" s="70"/>
      <c r="BJ204" s="70"/>
      <c r="BK204" s="70"/>
      <c r="BL204" s="70"/>
      <c r="BM204" s="70"/>
      <c r="BN204" s="70"/>
      <c r="BO204" s="70"/>
      <c r="BP204" s="70"/>
      <c r="BQ204" s="70"/>
      <c r="BR204" s="70"/>
      <c r="BS204" s="70"/>
      <c r="BT204" s="70"/>
    </row>
    <row r="205" spans="7:72" hidden="1" x14ac:dyDescent="0.2">
      <c r="G205" s="70"/>
      <c r="H205" s="70"/>
      <c r="I205" s="70"/>
      <c r="J205" s="70"/>
      <c r="K205" s="70"/>
      <c r="L205" s="70"/>
      <c r="M205" s="70"/>
      <c r="N205" s="70"/>
      <c r="O205" s="70"/>
      <c r="P205" s="70"/>
      <c r="Q205" s="70"/>
      <c r="S205" s="70"/>
      <c r="T205" s="70"/>
      <c r="U205" s="70"/>
      <c r="V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c r="BI205" s="70"/>
      <c r="BJ205" s="70"/>
      <c r="BK205" s="70"/>
      <c r="BL205" s="70"/>
      <c r="BM205" s="70"/>
      <c r="BN205" s="70"/>
      <c r="BO205" s="70"/>
      <c r="BP205" s="70"/>
      <c r="BQ205" s="70"/>
      <c r="BR205" s="70"/>
      <c r="BS205" s="70"/>
      <c r="BT205" s="70"/>
    </row>
    <row r="206" spans="7:72" hidden="1" x14ac:dyDescent="0.2">
      <c r="G206" s="70"/>
      <c r="H206" s="70"/>
      <c r="I206" s="70"/>
      <c r="J206" s="70"/>
      <c r="K206" s="70"/>
      <c r="L206" s="70"/>
      <c r="M206" s="70"/>
      <c r="N206" s="70"/>
      <c r="O206" s="70"/>
      <c r="P206" s="70"/>
      <c r="Q206" s="70"/>
      <c r="S206" s="70"/>
      <c r="T206" s="70"/>
      <c r="U206" s="70"/>
      <c r="V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c r="BI206" s="70"/>
      <c r="BJ206" s="70"/>
      <c r="BK206" s="70"/>
      <c r="BL206" s="70"/>
      <c r="BM206" s="70"/>
      <c r="BN206" s="70"/>
      <c r="BO206" s="70"/>
      <c r="BP206" s="70"/>
      <c r="BQ206" s="70"/>
      <c r="BR206" s="70"/>
      <c r="BS206" s="70"/>
      <c r="BT206" s="70"/>
    </row>
    <row r="207" spans="7:72" hidden="1" x14ac:dyDescent="0.2">
      <c r="G207" s="70"/>
      <c r="H207" s="70"/>
      <c r="I207" s="70"/>
      <c r="J207" s="70"/>
      <c r="K207" s="70"/>
      <c r="L207" s="70"/>
      <c r="M207" s="70"/>
      <c r="N207" s="70"/>
      <c r="O207" s="70"/>
      <c r="P207" s="70"/>
      <c r="Q207" s="70"/>
      <c r="S207" s="70"/>
      <c r="T207" s="70"/>
      <c r="U207" s="70"/>
      <c r="V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c r="BI207" s="70"/>
      <c r="BJ207" s="70"/>
      <c r="BK207" s="70"/>
      <c r="BL207" s="70"/>
      <c r="BM207" s="70"/>
      <c r="BN207" s="70"/>
      <c r="BO207" s="70"/>
      <c r="BP207" s="70"/>
      <c r="BQ207" s="70"/>
      <c r="BR207" s="70"/>
      <c r="BS207" s="70"/>
      <c r="BT207" s="70"/>
    </row>
    <row r="208" spans="7:72" hidden="1" x14ac:dyDescent="0.2">
      <c r="G208" s="70"/>
      <c r="H208" s="70"/>
      <c r="I208" s="70"/>
      <c r="J208" s="70"/>
      <c r="K208" s="70"/>
      <c r="L208" s="70"/>
      <c r="M208" s="70"/>
      <c r="N208" s="70"/>
      <c r="O208" s="70"/>
      <c r="P208" s="70"/>
      <c r="Q208" s="70"/>
      <c r="S208" s="70"/>
      <c r="T208" s="70"/>
      <c r="U208" s="70"/>
      <c r="V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c r="BI208" s="70"/>
      <c r="BJ208" s="70"/>
      <c r="BK208" s="70"/>
      <c r="BL208" s="70"/>
      <c r="BM208" s="70"/>
      <c r="BN208" s="70"/>
      <c r="BO208" s="70"/>
      <c r="BP208" s="70"/>
      <c r="BQ208" s="70"/>
      <c r="BR208" s="70"/>
      <c r="BS208" s="70"/>
      <c r="BT208" s="70"/>
    </row>
    <row r="209" spans="7:72" hidden="1" x14ac:dyDescent="0.2">
      <c r="G209" s="70"/>
      <c r="H209" s="70"/>
      <c r="I209" s="70"/>
      <c r="J209" s="70"/>
      <c r="K209" s="70"/>
      <c r="L209" s="70"/>
      <c r="M209" s="70"/>
      <c r="N209" s="70"/>
      <c r="O209" s="70"/>
      <c r="P209" s="70"/>
      <c r="Q209" s="70"/>
      <c r="S209" s="70"/>
      <c r="T209" s="70"/>
      <c r="U209" s="70"/>
      <c r="V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c r="BI209" s="70"/>
      <c r="BJ209" s="70"/>
      <c r="BK209" s="70"/>
      <c r="BL209" s="70"/>
      <c r="BM209" s="70"/>
      <c r="BN209" s="70"/>
      <c r="BO209" s="70"/>
      <c r="BP209" s="70"/>
      <c r="BQ209" s="70"/>
      <c r="BR209" s="70"/>
      <c r="BS209" s="70"/>
      <c r="BT209" s="70"/>
    </row>
    <row r="210" spans="7:72" hidden="1" x14ac:dyDescent="0.2">
      <c r="G210" s="70"/>
      <c r="H210" s="70"/>
      <c r="I210" s="70"/>
      <c r="J210" s="70"/>
      <c r="K210" s="70"/>
      <c r="L210" s="70"/>
      <c r="M210" s="70"/>
      <c r="N210" s="70"/>
      <c r="O210" s="70"/>
      <c r="P210" s="70"/>
      <c r="Q210" s="70"/>
      <c r="S210" s="70"/>
      <c r="T210" s="70"/>
      <c r="U210" s="70"/>
      <c r="V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c r="BI210" s="70"/>
      <c r="BJ210" s="70"/>
      <c r="BK210" s="70"/>
      <c r="BL210" s="70"/>
      <c r="BM210" s="70"/>
      <c r="BN210" s="70"/>
      <c r="BO210" s="70"/>
      <c r="BP210" s="70"/>
      <c r="BQ210" s="70"/>
      <c r="BR210" s="70"/>
      <c r="BS210" s="70"/>
      <c r="BT210" s="70"/>
    </row>
    <row r="211" spans="7:72" hidden="1" x14ac:dyDescent="0.2">
      <c r="G211" s="70"/>
      <c r="H211" s="70"/>
      <c r="I211" s="70"/>
      <c r="J211" s="70"/>
      <c r="K211" s="70"/>
      <c r="L211" s="70"/>
      <c r="M211" s="70"/>
      <c r="N211" s="70"/>
      <c r="O211" s="70"/>
      <c r="P211" s="70"/>
      <c r="Q211" s="70"/>
      <c r="S211" s="70"/>
      <c r="T211" s="70"/>
      <c r="U211" s="70"/>
      <c r="V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c r="BI211" s="70"/>
      <c r="BJ211" s="70"/>
      <c r="BK211" s="70"/>
      <c r="BL211" s="70"/>
      <c r="BM211" s="70"/>
      <c r="BN211" s="70"/>
      <c r="BO211" s="70"/>
      <c r="BP211" s="70"/>
      <c r="BQ211" s="70"/>
      <c r="BR211" s="70"/>
      <c r="BS211" s="70"/>
      <c r="BT211" s="70"/>
    </row>
    <row r="212" spans="7:72" hidden="1" x14ac:dyDescent="0.2">
      <c r="G212" s="70"/>
      <c r="H212" s="70"/>
      <c r="I212" s="70"/>
      <c r="J212" s="70"/>
      <c r="K212" s="70"/>
      <c r="L212" s="70"/>
      <c r="M212" s="70"/>
      <c r="N212" s="70"/>
      <c r="O212" s="70"/>
      <c r="P212" s="70"/>
      <c r="Q212" s="70"/>
      <c r="S212" s="70"/>
      <c r="T212" s="70"/>
      <c r="U212" s="70"/>
      <c r="V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c r="BI212" s="70"/>
      <c r="BJ212" s="70"/>
      <c r="BK212" s="70"/>
      <c r="BL212" s="70"/>
      <c r="BM212" s="70"/>
      <c r="BN212" s="70"/>
      <c r="BO212" s="70"/>
      <c r="BP212" s="70"/>
      <c r="BQ212" s="70"/>
      <c r="BR212" s="70"/>
      <c r="BS212" s="70"/>
      <c r="BT212" s="70"/>
    </row>
    <row r="213" spans="7:72" hidden="1" x14ac:dyDescent="0.2">
      <c r="G213" s="70"/>
      <c r="H213" s="70"/>
      <c r="I213" s="70"/>
      <c r="J213" s="70"/>
      <c r="K213" s="70"/>
      <c r="L213" s="70"/>
      <c r="M213" s="70"/>
      <c r="N213" s="70"/>
      <c r="O213" s="70"/>
      <c r="P213" s="70"/>
      <c r="Q213" s="70"/>
      <c r="S213" s="70"/>
      <c r="T213" s="70"/>
      <c r="U213" s="70"/>
      <c r="V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c r="BI213" s="70"/>
      <c r="BJ213" s="70"/>
      <c r="BK213" s="70"/>
      <c r="BL213" s="70"/>
      <c r="BM213" s="70"/>
      <c r="BN213" s="70"/>
      <c r="BO213" s="70"/>
      <c r="BP213" s="70"/>
      <c r="BQ213" s="70"/>
      <c r="BR213" s="70"/>
      <c r="BS213" s="70"/>
      <c r="BT213" s="70"/>
    </row>
    <row r="214" spans="7:72" hidden="1" x14ac:dyDescent="0.2">
      <c r="G214" s="70"/>
      <c r="H214" s="70"/>
      <c r="I214" s="70"/>
      <c r="J214" s="70"/>
      <c r="K214" s="70"/>
      <c r="L214" s="70"/>
      <c r="M214" s="70"/>
      <c r="N214" s="70"/>
      <c r="O214" s="70"/>
      <c r="P214" s="70"/>
      <c r="Q214" s="70"/>
      <c r="S214" s="70"/>
      <c r="T214" s="70"/>
      <c r="U214" s="70"/>
      <c r="V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c r="BI214" s="70"/>
      <c r="BJ214" s="70"/>
      <c r="BK214" s="70"/>
      <c r="BL214" s="70"/>
      <c r="BM214" s="70"/>
      <c r="BN214" s="70"/>
      <c r="BO214" s="70"/>
      <c r="BP214" s="70"/>
      <c r="BQ214" s="70"/>
      <c r="BR214" s="70"/>
      <c r="BS214" s="70"/>
      <c r="BT214" s="70"/>
    </row>
    <row r="215" spans="7:72" hidden="1" x14ac:dyDescent="0.2">
      <c r="G215" s="70"/>
      <c r="H215" s="70"/>
      <c r="I215" s="70"/>
      <c r="J215" s="70"/>
      <c r="K215" s="70"/>
      <c r="L215" s="70"/>
      <c r="M215" s="70"/>
      <c r="N215" s="70"/>
      <c r="O215" s="70"/>
      <c r="P215" s="70"/>
      <c r="Q215" s="70"/>
      <c r="S215" s="70"/>
      <c r="T215" s="70"/>
      <c r="U215" s="70"/>
      <c r="V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c r="BI215" s="70"/>
      <c r="BJ215" s="70"/>
      <c r="BK215" s="70"/>
      <c r="BL215" s="70"/>
      <c r="BM215" s="70"/>
      <c r="BN215" s="70"/>
      <c r="BO215" s="70"/>
      <c r="BP215" s="70"/>
      <c r="BQ215" s="70"/>
      <c r="BR215" s="70"/>
      <c r="BS215" s="70"/>
      <c r="BT215" s="70"/>
    </row>
    <row r="216" spans="7:72" hidden="1" x14ac:dyDescent="0.2">
      <c r="G216" s="70"/>
      <c r="H216" s="70"/>
      <c r="I216" s="70"/>
      <c r="J216" s="70"/>
      <c r="K216" s="70"/>
      <c r="L216" s="70"/>
      <c r="M216" s="70"/>
      <c r="N216" s="70"/>
      <c r="O216" s="70"/>
      <c r="P216" s="70"/>
      <c r="Q216" s="70"/>
      <c r="S216" s="70"/>
      <c r="T216" s="70"/>
      <c r="U216" s="70"/>
      <c r="V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c r="BI216" s="70"/>
      <c r="BJ216" s="70"/>
      <c r="BK216" s="70"/>
      <c r="BL216" s="70"/>
      <c r="BM216" s="70"/>
      <c r="BN216" s="70"/>
      <c r="BO216" s="70"/>
      <c r="BP216" s="70"/>
      <c r="BQ216" s="70"/>
      <c r="BR216" s="70"/>
      <c r="BS216" s="70"/>
      <c r="BT216" s="70"/>
    </row>
    <row r="217" spans="7:72" hidden="1" x14ac:dyDescent="0.2">
      <c r="G217" s="70"/>
      <c r="H217" s="70"/>
      <c r="I217" s="70"/>
      <c r="J217" s="70"/>
      <c r="K217" s="70"/>
      <c r="L217" s="70"/>
      <c r="M217" s="70"/>
      <c r="N217" s="70"/>
      <c r="O217" s="70"/>
      <c r="P217" s="70"/>
      <c r="Q217" s="70"/>
      <c r="S217" s="70"/>
      <c r="T217" s="70"/>
      <c r="U217" s="70"/>
      <c r="V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c r="BI217" s="70"/>
      <c r="BJ217" s="70"/>
      <c r="BK217" s="70"/>
      <c r="BL217" s="70"/>
      <c r="BM217" s="70"/>
      <c r="BN217" s="70"/>
      <c r="BO217" s="70"/>
      <c r="BP217" s="70"/>
      <c r="BQ217" s="70"/>
      <c r="BR217" s="70"/>
      <c r="BS217" s="70"/>
      <c r="BT217" s="70"/>
    </row>
    <row r="218" spans="7:72" hidden="1" x14ac:dyDescent="0.2">
      <c r="G218" s="70"/>
      <c r="H218" s="70"/>
      <c r="I218" s="70"/>
      <c r="J218" s="70"/>
      <c r="K218" s="70"/>
      <c r="L218" s="70"/>
      <c r="M218" s="70"/>
      <c r="N218" s="70"/>
      <c r="O218" s="70"/>
      <c r="P218" s="70"/>
      <c r="Q218" s="70"/>
      <c r="U218" s="70"/>
      <c r="V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c r="BI218" s="70"/>
      <c r="BJ218" s="70"/>
      <c r="BK218" s="70"/>
      <c r="BL218" s="70"/>
      <c r="BM218" s="70"/>
      <c r="BN218" s="70"/>
      <c r="BO218" s="70"/>
      <c r="BP218" s="70"/>
      <c r="BQ218" s="70"/>
      <c r="BR218" s="70"/>
      <c r="BS218" s="70"/>
      <c r="BT218" s="70"/>
    </row>
    <row r="219" spans="7:72" hidden="1" x14ac:dyDescent="0.2">
      <c r="G219" s="70"/>
      <c r="H219" s="70"/>
      <c r="K219" s="70"/>
      <c r="L219" s="70"/>
      <c r="M219" s="70"/>
      <c r="N219" s="70"/>
      <c r="O219" s="70"/>
      <c r="P219" s="70"/>
      <c r="Q219" s="70"/>
      <c r="U219" s="70"/>
      <c r="V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c r="BI219" s="70"/>
      <c r="BJ219" s="70"/>
      <c r="BK219" s="70"/>
      <c r="BL219" s="70"/>
      <c r="BM219" s="70"/>
      <c r="BN219" s="70"/>
      <c r="BO219" s="70"/>
      <c r="BP219" s="70"/>
      <c r="BQ219" s="70"/>
      <c r="BR219" s="70"/>
      <c r="BS219" s="70"/>
      <c r="BT219" s="70"/>
    </row>
  </sheetData>
  <autoFilter ref="A2:BT41" xr:uid="{EB4C95BC-580C-4C7C-ADDB-1026C192ACDB}"/>
  <mergeCells count="1">
    <mergeCell ref="A1:Z1"/>
  </mergeCells>
  <conditionalFormatting sqref="C40">
    <cfRule type="cellIs" dxfId="1122" priority="366" operator="lessThan">
      <formula>0.12</formula>
    </cfRule>
  </conditionalFormatting>
  <conditionalFormatting sqref="Y3:Y41">
    <cfRule type="cellIs" dxfId="1121" priority="362" operator="lessThan">
      <formula>0.23</formula>
    </cfRule>
  </conditionalFormatting>
  <conditionalFormatting sqref="Z3:Z41">
    <cfRule type="cellIs" dxfId="1120" priority="361" operator="lessThan">
      <formula>0.9</formula>
    </cfRule>
  </conditionalFormatting>
  <conditionalFormatting sqref="E3:E41">
    <cfRule type="cellIs" dxfId="1119" priority="357" operator="lessThan">
      <formula>1</formula>
    </cfRule>
  </conditionalFormatting>
  <conditionalFormatting sqref="P3:P41">
    <cfRule type="cellIs" dxfId="1118" priority="356" operator="lessThan">
      <formula>0.522</formula>
    </cfRule>
  </conditionalFormatting>
  <conditionalFormatting sqref="H3:H41">
    <cfRule type="cellIs" dxfId="1117" priority="353" operator="lessThan">
      <formula>0.2</formula>
    </cfRule>
  </conditionalFormatting>
  <conditionalFormatting sqref="I3:I41">
    <cfRule type="cellIs" dxfId="1116" priority="352" operator="lessThan">
      <formula>0.656</formula>
    </cfRule>
  </conditionalFormatting>
  <conditionalFormatting sqref="R3:R41">
    <cfRule type="cellIs" dxfId="1115" priority="350" operator="lessThan">
      <formula>0.95</formula>
    </cfRule>
  </conditionalFormatting>
  <conditionalFormatting sqref="S3:S41">
    <cfRule type="cellIs" dxfId="1114" priority="346" operator="lessThan">
      <formula>0.25</formula>
    </cfRule>
  </conditionalFormatting>
  <conditionalFormatting sqref="T3:T41">
    <cfRule type="cellIs" dxfId="1113" priority="345" operator="lessThan">
      <formula>0.65</formula>
    </cfRule>
  </conditionalFormatting>
  <conditionalFormatting sqref="W3:W41">
    <cfRule type="cellIs" dxfId="1112" priority="343" operator="lessThan">
      <formula>0.75</formula>
    </cfRule>
  </conditionalFormatting>
  <conditionalFormatting sqref="X3:X41">
    <cfRule type="cellIs" dxfId="1111" priority="333" operator="lessThan">
      <formula>0.7</formula>
    </cfRule>
  </conditionalFormatting>
  <conditionalFormatting sqref="M3:M41">
    <cfRule type="cellIs" dxfId="1110" priority="332" operator="greaterThan">
      <formula>0.019</formula>
    </cfRule>
  </conditionalFormatting>
  <conditionalFormatting sqref="N3:N35 N37:N41">
    <cfRule type="cellIs" dxfId="1109" priority="331" operator="lessThan">
      <formula>0.751</formula>
    </cfRule>
  </conditionalFormatting>
  <conditionalFormatting sqref="C3:C41">
    <cfRule type="cellIs" dxfId="1108" priority="329" operator="lessThan">
      <formula>0.12</formula>
    </cfRule>
  </conditionalFormatting>
  <conditionalFormatting sqref="Q3:Q41">
    <cfRule type="cellIs" dxfId="1107" priority="320" operator="greaterThan">
      <formula>0.1046</formula>
    </cfRule>
  </conditionalFormatting>
  <conditionalFormatting sqref="G3:G41">
    <cfRule type="cellIs" dxfId="1106" priority="317" operator="lessThan">
      <formula>0.968</formula>
    </cfRule>
  </conditionalFormatting>
  <conditionalFormatting sqref="D3:D41">
    <cfRule type="cellIs" dxfId="1105" priority="313" operator="lessThan">
      <formula>0.54</formula>
    </cfRule>
  </conditionalFormatting>
  <conditionalFormatting sqref="O3:O6 O8:O11 O13:O24 O26 O28:O41">
    <cfRule type="cellIs" dxfId="1104" priority="307" operator="greaterThan">
      <formula>0.003</formula>
    </cfRule>
  </conditionalFormatting>
  <conditionalFormatting sqref="F3:F41">
    <cfRule type="cellIs" dxfId="1103" priority="265" operator="lessThan">
      <formula>0.1</formula>
    </cfRule>
  </conditionalFormatting>
  <conditionalFormatting sqref="B3:B11 B13:B14 B16:B23 B25:B40">
    <cfRule type="cellIs" dxfId="1102" priority="18" operator="lessThan">
      <formula>1</formula>
    </cfRule>
  </conditionalFormatting>
  <conditionalFormatting sqref="J3:J41">
    <cfRule type="cellIs" dxfId="1101" priority="17" operator="lessThan">
      <formula>0.398</formula>
    </cfRule>
  </conditionalFormatting>
  <conditionalFormatting sqref="K3:K41">
    <cfRule type="cellIs" dxfId="1100" priority="16" operator="lessThan">
      <formula>0.84</formula>
    </cfRule>
  </conditionalFormatting>
  <conditionalFormatting sqref="L3:L41">
    <cfRule type="cellIs" dxfId="1099" priority="15" operator="lessThan">
      <formula>0.265</formula>
    </cfRule>
  </conditionalFormatting>
  <conditionalFormatting sqref="U3:U41">
    <cfRule type="cellIs" dxfId="1098" priority="14" operator="lessThan">
      <formula>0.6</formula>
    </cfRule>
  </conditionalFormatting>
  <conditionalFormatting sqref="V3:V41">
    <cfRule type="cellIs" dxfId="1097" priority="13" operator="lessThan">
      <formula>0.675</formula>
    </cfRule>
  </conditionalFormatting>
  <conditionalFormatting sqref="O27">
    <cfRule type="cellIs" dxfId="1096" priority="3" operator="greaterThan">
      <formula>0.019</formula>
    </cfRule>
  </conditionalFormatting>
  <conditionalFormatting sqref="N36">
    <cfRule type="cellIs" dxfId="1095" priority="1" operator="lessThan">
      <formula>0.522</formula>
    </cfRule>
  </conditionalFormatting>
  <hyperlinks>
    <hyperlink ref="W2" location="Calculation!A23" display="Follow-Up Within 7 Days: Face-to-Face % (&gt;=75% Annual Measure)" xr:uid="{00000000-0004-0000-0000-000001000000}"/>
    <hyperlink ref="B2" location="Calculation!A2" tooltip="calculation" display="Service Target Adult % (&gt;=100%)" xr:uid="{00000000-0004-0000-0000-000003000000}"/>
    <hyperlink ref="K2" location="Calculation!A11" display="Residential Stability % (&gt;=84.0%)" xr:uid="{00000000-0004-0000-0000-000005000000}"/>
    <hyperlink ref="E2" location="Calculation!A6" display="Child and Youth Service Target % (&gt;=100%)" xr:uid="{00000000-0004-0000-0000-000007000000}"/>
    <hyperlink ref="Y2" location="Calculation!A25" display="Community Linkage % (&gt;=23% Annual Measure)" xr:uid="{00000000-0004-0000-0000-000009000000}"/>
    <hyperlink ref="Z2" location="Calculation!A26" display="Crisis Follow-Up Within 30 Days % (&gt;=90%)" xr:uid="{00000000-0004-0000-0000-00000A000000}"/>
    <hyperlink ref="L2" location="Calculation!A12" display="Educational or Volunteering Strengths % (&gt;=26.5%)" xr:uid="{00000000-0004-0000-0000-00000D000000}"/>
    <hyperlink ref="J2" location="Calculation!A10" display="Employment Improvement % (&gt;=39.8%)" xr:uid="{00000000-0004-0000-0000-00000E000000}"/>
    <hyperlink ref="C2" location="Calculation!A4" display="Adult Counseling Target % (&gt;= 12%)" xr:uid="{00000000-0004-0000-0000-00000F000000}"/>
    <hyperlink ref="D2" location="Calculation!A5" display="ACT Target % (&gt;=54%)" xr:uid="{00000000-0004-0000-0000-000010000000}"/>
    <hyperlink ref="M2" location="Calculation!A13" display="Hospitalization % (&lt;=1.9%)" xr:uid="{00000000-0004-0000-0000-000011000000}"/>
    <hyperlink ref="Q2" location="Calculation!A17" display="Jail Diversion % (&lt;=10.46%)" xr:uid="{00000000-0004-0000-0000-000012000000}"/>
    <hyperlink ref="N2" location="Calculation!A14" display="Effective Crisis Response % (&gt;=75.1%)" xr:uid="{00000000-0004-0000-0000-000013000000}"/>
    <hyperlink ref="O2" location="Calculation!A15" display="Frequent Admission % (&lt;=0.3%)" xr:uid="{00000000-0004-0000-0000-000014000000}"/>
    <hyperlink ref="P2" location="Calculation!A16" display="Access to Crisis Response Services % (&gt;=52.2%)" xr:uid="{00000000-0004-0000-0000-000015000000}"/>
    <hyperlink ref="H2" location="Calculation!A8" display="Adult Improvement % (&gt;=20%)" xr:uid="{00000000-0004-0000-0000-000017000000}"/>
    <hyperlink ref="I2" location="Calculation!A9" display="Adult Monthly Service Provision % (&gt;=65.6%)" xr:uid="{00000000-0004-0000-0000-000018000000}"/>
    <hyperlink ref="U2" location="Calculation!A21" display="Child and Youth School % (&gt;=60%)" xr:uid="{00000000-0004-0000-0000-00001B000000}"/>
    <hyperlink ref="V2" location="Calculation!A22" display="Family and Living Situation % (&gt;=67.5%)" xr:uid="{00000000-0004-0000-0000-00001C000000}"/>
    <hyperlink ref="F2" location="Calculation!A8" display="Family Partner Supports Services for LOCs 2, 3, 4 and YC % (&gt;=10%)" xr:uid="{00000000-0004-0000-0000-00001D000000}"/>
    <hyperlink ref="R2" location="Calculation!A18" display="Juvenile Justice Avoidance % (&gt;=95%)" xr:uid="{00000000-0004-0000-0000-00001E000000}"/>
    <hyperlink ref="S2" location="Calculation!A19" display="Child and Youth Improvement Measure % (&gt;=25%)" xr:uid="{00000000-0004-0000-0000-000020000000}"/>
    <hyperlink ref="T2" location="Calculation!A20" display="Child and Youth Monthly Service Provision % (&gt;=65%)" xr:uid="{00000000-0004-0000-0000-000021000000}"/>
    <hyperlink ref="X2" location="Calculation!A24" display="Long-Term Services and Support Screen Follow-Up (&gt;=70% Annual Measure)" xr:uid="{00000000-0004-0000-0000-000022000000}"/>
    <hyperlink ref="G2" location="Calculation!A7" display="Community Tenure 2020 % (&gt;=96.8%)" xr:uid="{00000000-0004-0000-0000-000016000000}"/>
  </hyperlinks>
  <pageMargins left="0.25" right="0.25" top="0.25" bottom="0.25" header="0.2" footer="0.2"/>
  <pageSetup paperSize="5" fitToWidth="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topLeftCell="A7" zoomScaleNormal="100" workbookViewId="0">
      <selection activeCell="A2" sqref="A2"/>
    </sheetView>
  </sheetViews>
  <sheetFormatPr defaultColWidth="9.1796875" defaultRowHeight="12.5" x14ac:dyDescent="0.25"/>
  <cols>
    <col min="1" max="1" width="140.54296875" style="25" customWidth="1"/>
    <col min="2" max="16384" width="9.1796875" style="25"/>
  </cols>
  <sheetData>
    <row r="1" spans="1:1" s="19" customFormat="1" ht="17.25" customHeight="1" x14ac:dyDescent="0.25">
      <c r="A1" s="20" t="s">
        <v>285</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0"/>
  <sheetViews>
    <sheetView workbookViewId="0">
      <selection activeCell="D9" sqref="D9"/>
    </sheetView>
  </sheetViews>
  <sheetFormatPr defaultColWidth="9.1796875" defaultRowHeight="12.5" x14ac:dyDescent="0.25"/>
  <cols>
    <col min="1" max="1" width="36" style="25" customWidth="1"/>
    <col min="2" max="2" width="24.54296875" style="25" bestFit="1" customWidth="1"/>
    <col min="3" max="3" width="6.36328125" style="25" bestFit="1" customWidth="1"/>
    <col min="4" max="16384" width="9.1796875" style="25"/>
  </cols>
  <sheetData>
    <row r="1" spans="1:4" x14ac:dyDescent="0.25">
      <c r="B1" s="25" t="s">
        <v>219</v>
      </c>
    </row>
    <row r="2" spans="1:4" x14ac:dyDescent="0.25">
      <c r="A2" s="56" t="s">
        <v>130</v>
      </c>
      <c r="B2" s="190">
        <v>0.25700000000000001</v>
      </c>
      <c r="C2" s="188"/>
      <c r="D2" s="190">
        <v>0.25700000000000001</v>
      </c>
    </row>
    <row r="3" spans="1:4" x14ac:dyDescent="0.25">
      <c r="A3" s="56" t="s">
        <v>123</v>
      </c>
      <c r="B3" s="189">
        <v>0.26200000000000001</v>
      </c>
      <c r="C3" s="190"/>
      <c r="D3" s="189">
        <v>0.26200000000000001</v>
      </c>
    </row>
    <row r="4" spans="1:4" x14ac:dyDescent="0.25">
      <c r="A4" s="56" t="s">
        <v>135</v>
      </c>
      <c r="B4" s="189">
        <v>0.29899999999999999</v>
      </c>
      <c r="C4" s="188"/>
      <c r="D4" s="189">
        <v>0.29899999999999999</v>
      </c>
    </row>
    <row r="5" spans="1:4" x14ac:dyDescent="0.25">
      <c r="A5" s="56" t="s">
        <v>131</v>
      </c>
      <c r="B5" s="189">
        <v>0.30499999999999999</v>
      </c>
      <c r="C5" s="187"/>
      <c r="D5" s="189">
        <v>0.30499999999999999</v>
      </c>
    </row>
    <row r="6" spans="1:4" x14ac:dyDescent="0.25">
      <c r="A6" s="56" t="s">
        <v>129</v>
      </c>
      <c r="B6" s="189">
        <v>0.309</v>
      </c>
      <c r="C6" s="188"/>
      <c r="D6" s="189">
        <v>0.309</v>
      </c>
    </row>
    <row r="7" spans="1:4" x14ac:dyDescent="0.25">
      <c r="A7" s="56" t="s">
        <v>190</v>
      </c>
      <c r="B7" s="189">
        <v>0.31900000000000001</v>
      </c>
      <c r="C7" s="187"/>
      <c r="D7" s="189">
        <v>0.31900000000000001</v>
      </c>
    </row>
    <row r="8" spans="1:4" x14ac:dyDescent="0.25">
      <c r="A8" s="56" t="s">
        <v>144</v>
      </c>
      <c r="B8" s="190">
        <v>0.35199999999999998</v>
      </c>
      <c r="C8" s="188"/>
      <c r="D8" s="190">
        <v>0.35199999999999998</v>
      </c>
    </row>
    <row r="9" spans="1:4" x14ac:dyDescent="0.25">
      <c r="A9" s="56" t="s">
        <v>141</v>
      </c>
      <c r="B9" s="189">
        <v>0.39300000000000002</v>
      </c>
      <c r="C9" s="188"/>
      <c r="D9" s="189">
        <v>0.39300000000000002</v>
      </c>
    </row>
    <row r="10" spans="1:4" x14ac:dyDescent="0.25">
      <c r="A10" s="56" t="s">
        <v>140</v>
      </c>
      <c r="B10" s="188"/>
      <c r="C10" s="188">
        <v>0.40600000000000003</v>
      </c>
      <c r="D10" s="188">
        <v>0.40600000000000003</v>
      </c>
    </row>
    <row r="11" spans="1:4" x14ac:dyDescent="0.25">
      <c r="A11" s="56" t="s">
        <v>122</v>
      </c>
      <c r="B11" s="189"/>
      <c r="C11" s="188">
        <v>0.41699999999999998</v>
      </c>
      <c r="D11" s="188">
        <v>0.41699999999999998</v>
      </c>
    </row>
    <row r="12" spans="1:4" x14ac:dyDescent="0.25">
      <c r="A12" s="56" t="s">
        <v>152</v>
      </c>
      <c r="B12" s="188"/>
      <c r="C12" s="188">
        <v>0.42099999999999999</v>
      </c>
      <c r="D12" s="188">
        <v>0.42099999999999999</v>
      </c>
    </row>
    <row r="13" spans="1:4" x14ac:dyDescent="0.25">
      <c r="A13" s="56" t="s">
        <v>139</v>
      </c>
      <c r="B13" s="188"/>
      <c r="C13" s="187">
        <v>0.45200000000000001</v>
      </c>
      <c r="D13" s="187">
        <v>0.45200000000000001</v>
      </c>
    </row>
    <row r="14" spans="1:4" x14ac:dyDescent="0.25">
      <c r="A14" s="56" t="s">
        <v>132</v>
      </c>
      <c r="B14" s="187"/>
      <c r="C14" s="188">
        <v>0.48599999999999999</v>
      </c>
      <c r="D14" s="188">
        <v>0.48599999999999999</v>
      </c>
    </row>
    <row r="15" spans="1:4" x14ac:dyDescent="0.25">
      <c r="A15" s="56" t="s">
        <v>145</v>
      </c>
      <c r="B15" s="188"/>
      <c r="C15" s="187">
        <v>0.48799999999999999</v>
      </c>
      <c r="D15" s="187">
        <v>0.48799999999999999</v>
      </c>
    </row>
    <row r="16" spans="1:4" x14ac:dyDescent="0.25">
      <c r="A16" s="56" t="s">
        <v>210</v>
      </c>
      <c r="B16" s="189"/>
      <c r="C16" s="187">
        <v>0.48899999999999999</v>
      </c>
      <c r="D16" s="187">
        <v>0.48899999999999999</v>
      </c>
    </row>
    <row r="17" spans="1:4" x14ac:dyDescent="0.25">
      <c r="A17" s="56" t="s">
        <v>137</v>
      </c>
      <c r="B17" s="187"/>
      <c r="C17" s="187">
        <v>0.49099999999999999</v>
      </c>
      <c r="D17" s="187">
        <v>0.49099999999999999</v>
      </c>
    </row>
    <row r="18" spans="1:4" x14ac:dyDescent="0.25">
      <c r="A18" s="56" t="s">
        <v>124</v>
      </c>
      <c r="B18" s="189"/>
      <c r="C18" s="188">
        <v>0.501</v>
      </c>
      <c r="D18" s="188">
        <v>0.501</v>
      </c>
    </row>
    <row r="19" spans="1:4" x14ac:dyDescent="0.25">
      <c r="A19" s="56" t="s">
        <v>120</v>
      </c>
      <c r="B19" s="189"/>
      <c r="C19" s="188">
        <v>0.54</v>
      </c>
      <c r="D19" s="188">
        <v>0.54</v>
      </c>
    </row>
    <row r="20" spans="1:4" x14ac:dyDescent="0.25">
      <c r="A20" s="56" t="s">
        <v>121</v>
      </c>
      <c r="B20" s="189"/>
      <c r="C20" s="187">
        <v>0.54200000000000004</v>
      </c>
      <c r="D20" s="187">
        <v>0.54200000000000004</v>
      </c>
    </row>
    <row r="21" spans="1:4" x14ac:dyDescent="0.25">
      <c r="A21" s="56" t="s">
        <v>147</v>
      </c>
      <c r="B21" s="187"/>
      <c r="C21" s="188">
        <v>0.65100000000000002</v>
      </c>
      <c r="D21" s="188">
        <v>0.65100000000000002</v>
      </c>
    </row>
    <row r="22" spans="1:4" x14ac:dyDescent="0.25">
      <c r="A22" s="56" t="s">
        <v>149</v>
      </c>
      <c r="B22" s="188"/>
      <c r="C22" s="187">
        <v>0.66100000000000003</v>
      </c>
      <c r="D22" s="187">
        <v>0.66100000000000003</v>
      </c>
    </row>
    <row r="23" spans="1:4" x14ac:dyDescent="0.25">
      <c r="A23" s="56" t="s">
        <v>151</v>
      </c>
      <c r="B23" s="188"/>
      <c r="C23" s="187">
        <v>0.67700000000000005</v>
      </c>
      <c r="D23" s="187">
        <v>0.67700000000000005</v>
      </c>
    </row>
    <row r="24" spans="1:4" x14ac:dyDescent="0.25">
      <c r="A24" s="56" t="s">
        <v>142</v>
      </c>
      <c r="B24" s="187"/>
      <c r="C24" s="188">
        <v>0.68</v>
      </c>
      <c r="D24" s="188">
        <v>0.68</v>
      </c>
    </row>
    <row r="25" spans="1:4" x14ac:dyDescent="0.25">
      <c r="A25" s="56" t="s">
        <v>126</v>
      </c>
      <c r="B25" s="189"/>
      <c r="C25" s="188">
        <v>0.79</v>
      </c>
      <c r="D25" s="188">
        <v>0.79</v>
      </c>
    </row>
    <row r="26" spans="1:4" x14ac:dyDescent="0.25">
      <c r="A26" s="56" t="s">
        <v>211</v>
      </c>
      <c r="B26" s="188"/>
      <c r="C26" s="187">
        <v>0.79</v>
      </c>
      <c r="D26" s="187">
        <v>0.79</v>
      </c>
    </row>
    <row r="27" spans="1:4" x14ac:dyDescent="0.25">
      <c r="A27" s="56" t="s">
        <v>148</v>
      </c>
      <c r="B27" s="188"/>
      <c r="C27" s="188">
        <v>0.79400000000000004</v>
      </c>
      <c r="D27" s="188">
        <v>0.79400000000000004</v>
      </c>
    </row>
    <row r="28" spans="1:4" x14ac:dyDescent="0.25">
      <c r="A28" s="56" t="s">
        <v>119</v>
      </c>
      <c r="B28" s="190"/>
      <c r="C28" s="187">
        <v>0.79900000000000004</v>
      </c>
      <c r="D28" s="187">
        <v>0.79900000000000004</v>
      </c>
    </row>
    <row r="29" spans="1:4" x14ac:dyDescent="0.25">
      <c r="A29" s="56" t="s">
        <v>138</v>
      </c>
      <c r="B29" s="187"/>
      <c r="C29" s="188">
        <v>0.85099999999999998</v>
      </c>
      <c r="D29" s="188">
        <v>0.85099999999999998</v>
      </c>
    </row>
    <row r="30" spans="1:4" x14ac:dyDescent="0.25">
      <c r="A30" s="56" t="s">
        <v>154</v>
      </c>
      <c r="B30" s="188"/>
      <c r="C30" s="188">
        <v>0.85899999999999999</v>
      </c>
      <c r="D30" s="188">
        <v>0.85899999999999999</v>
      </c>
    </row>
    <row r="31" spans="1:4" x14ac:dyDescent="0.25">
      <c r="A31" s="56" t="s">
        <v>150</v>
      </c>
      <c r="B31" s="188"/>
      <c r="C31" s="188">
        <v>0.86599999999999999</v>
      </c>
      <c r="D31" s="188">
        <v>0.86599999999999999</v>
      </c>
    </row>
    <row r="32" spans="1:4" x14ac:dyDescent="0.25">
      <c r="A32" s="56" t="s">
        <v>153</v>
      </c>
      <c r="B32" s="187"/>
      <c r="C32" s="187">
        <v>0.87</v>
      </c>
      <c r="D32" s="187">
        <v>0.87</v>
      </c>
    </row>
    <row r="33" spans="1:4" x14ac:dyDescent="0.25">
      <c r="A33" s="56" t="s">
        <v>146</v>
      </c>
      <c r="B33" s="187"/>
      <c r="C33" s="188">
        <v>0.88300000000000001</v>
      </c>
      <c r="D33" s="188">
        <v>0.88300000000000001</v>
      </c>
    </row>
    <row r="34" spans="1:4" x14ac:dyDescent="0.25">
      <c r="A34" s="56" t="s">
        <v>143</v>
      </c>
      <c r="B34" s="187"/>
      <c r="C34" s="187">
        <v>0.88800000000000001</v>
      </c>
      <c r="D34" s="187">
        <v>0.88800000000000001</v>
      </c>
    </row>
    <row r="35" spans="1:4" x14ac:dyDescent="0.25">
      <c r="A35" s="56" t="s">
        <v>127</v>
      </c>
      <c r="B35" s="189"/>
      <c r="C35" s="187">
        <v>0.90100000000000002</v>
      </c>
      <c r="D35" s="187">
        <v>0.90100000000000002</v>
      </c>
    </row>
    <row r="36" spans="1:4" x14ac:dyDescent="0.25">
      <c r="A36" s="56" t="s">
        <v>136</v>
      </c>
      <c r="B36" s="187"/>
      <c r="C36" s="188">
        <v>0.90300000000000002</v>
      </c>
      <c r="D36" s="188">
        <v>0.90300000000000002</v>
      </c>
    </row>
    <row r="37" spans="1:4" x14ac:dyDescent="0.25">
      <c r="A37" s="56" t="s">
        <v>133</v>
      </c>
      <c r="B37" s="187"/>
      <c r="C37" s="187">
        <v>0.90900000000000003</v>
      </c>
      <c r="D37" s="187">
        <v>0.90900000000000003</v>
      </c>
    </row>
    <row r="38" spans="1:4" x14ac:dyDescent="0.25">
      <c r="A38" s="56" t="s">
        <v>134</v>
      </c>
      <c r="B38" s="188"/>
      <c r="C38" s="188">
        <v>0.93799999999999994</v>
      </c>
      <c r="D38" s="188">
        <v>0.93799999999999994</v>
      </c>
    </row>
    <row r="39" spans="1:4" x14ac:dyDescent="0.25">
      <c r="A39" s="56" t="s">
        <v>128</v>
      </c>
      <c r="B39" s="188"/>
      <c r="C39" s="188">
        <v>0.95899999999999996</v>
      </c>
      <c r="D39" s="188">
        <v>0.95899999999999996</v>
      </c>
    </row>
    <row r="40" spans="1:4" x14ac:dyDescent="0.25">
      <c r="A40" s="56" t="s">
        <v>125</v>
      </c>
      <c r="B40" s="190"/>
      <c r="C40" s="190"/>
      <c r="D40" s="191"/>
    </row>
  </sheetData>
  <autoFilter ref="A1:D1" xr:uid="{00000000-0009-0000-0000-000011000000}">
    <sortState ref="A2:D40">
      <sortCondition ref="D1"/>
    </sortState>
  </autoFilter>
  <sortState ref="A2:D40">
    <sortCondition ref="D2:D40"/>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
  <sheetViews>
    <sheetView topLeftCell="A3" workbookViewId="0">
      <selection activeCell="A27" sqref="A27"/>
    </sheetView>
  </sheetViews>
  <sheetFormatPr defaultColWidth="9.1796875" defaultRowHeight="12.5" x14ac:dyDescent="0.25"/>
  <cols>
    <col min="1" max="1" width="142" style="25" customWidth="1"/>
    <col min="2" max="2" width="4.7265625" style="25" customWidth="1"/>
    <col min="3" max="16384" width="9.1796875" style="25"/>
  </cols>
  <sheetData>
    <row r="1" spans="1:1" s="19" customFormat="1" ht="17.25" customHeight="1" x14ac:dyDescent="0.25">
      <c r="A1" s="20" t="s">
        <v>285</v>
      </c>
    </row>
    <row r="2" spans="1:1" s="19" customFormat="1" ht="300" customHeight="1" x14ac:dyDescent="0.25"/>
    <row r="3" spans="1:1" s="19" customFormat="1" ht="224.25" customHeight="1" x14ac:dyDescent="0.25"/>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40"/>
  <sheetViews>
    <sheetView workbookViewId="0">
      <selection activeCell="C2" sqref="C2:C5"/>
    </sheetView>
  </sheetViews>
  <sheetFormatPr defaultRowHeight="12.5" x14ac:dyDescent="0.25"/>
  <cols>
    <col min="1" max="1" width="40.26953125" bestFit="1" customWidth="1"/>
    <col min="2" max="2" width="36.6328125" style="32" bestFit="1" customWidth="1"/>
    <col min="3" max="3" width="8.7265625" style="32"/>
  </cols>
  <sheetData>
    <row r="1" spans="1:5" x14ac:dyDescent="0.25">
      <c r="B1" s="32" t="s">
        <v>220</v>
      </c>
    </row>
    <row r="2" spans="1:5" x14ac:dyDescent="0.25">
      <c r="A2" s="56" t="s">
        <v>149</v>
      </c>
      <c r="B2" s="242"/>
      <c r="C2" s="242">
        <v>0.77</v>
      </c>
      <c r="D2" s="240"/>
      <c r="E2" s="189">
        <v>0.77</v>
      </c>
    </row>
    <row r="3" spans="1:5" x14ac:dyDescent="0.25">
      <c r="A3" s="56" t="s">
        <v>123</v>
      </c>
      <c r="B3" s="242"/>
      <c r="C3" s="242">
        <v>0.77200000000000002</v>
      </c>
      <c r="D3" s="189"/>
      <c r="E3" s="189">
        <v>0.77200000000000002</v>
      </c>
    </row>
    <row r="4" spans="1:5" x14ac:dyDescent="0.25">
      <c r="A4" s="56" t="s">
        <v>121</v>
      </c>
      <c r="B4" s="242"/>
      <c r="C4" s="242">
        <v>0.79</v>
      </c>
      <c r="D4" s="189"/>
      <c r="E4" s="189">
        <v>0.79</v>
      </c>
    </row>
    <row r="5" spans="1:5" x14ac:dyDescent="0.25">
      <c r="A5" s="56" t="s">
        <v>210</v>
      </c>
      <c r="B5" s="242"/>
      <c r="C5" s="242">
        <v>0.81399999999999995</v>
      </c>
      <c r="D5" s="240"/>
      <c r="E5" s="189">
        <v>0.81399999999999995</v>
      </c>
    </row>
    <row r="6" spans="1:5" x14ac:dyDescent="0.25">
      <c r="A6" s="56" t="s">
        <v>133</v>
      </c>
      <c r="B6" s="187">
        <v>0.84099999999999997</v>
      </c>
      <c r="C6" s="187"/>
      <c r="D6" s="240"/>
      <c r="E6" s="187">
        <v>0.84099999999999997</v>
      </c>
    </row>
    <row r="7" spans="1:5" x14ac:dyDescent="0.25">
      <c r="A7" s="56" t="s">
        <v>153</v>
      </c>
      <c r="B7" s="187">
        <v>0.84399999999999997</v>
      </c>
      <c r="C7" s="187"/>
      <c r="D7" s="240"/>
      <c r="E7" s="187">
        <v>0.84399999999999997</v>
      </c>
    </row>
    <row r="8" spans="1:5" x14ac:dyDescent="0.25">
      <c r="A8" s="56" t="s">
        <v>142</v>
      </c>
      <c r="B8" s="188">
        <v>0.84499999999999997</v>
      </c>
      <c r="C8" s="188"/>
      <c r="D8" s="240"/>
      <c r="E8" s="188">
        <v>0.84499999999999997</v>
      </c>
    </row>
    <row r="9" spans="1:5" x14ac:dyDescent="0.25">
      <c r="A9" s="56" t="s">
        <v>140</v>
      </c>
      <c r="B9" s="188">
        <v>0.85899999999999999</v>
      </c>
      <c r="C9" s="188"/>
      <c r="D9" s="81"/>
      <c r="E9" s="188">
        <v>0.85899999999999999</v>
      </c>
    </row>
    <row r="10" spans="1:5" x14ac:dyDescent="0.25">
      <c r="A10" s="56" t="s">
        <v>143</v>
      </c>
      <c r="B10" s="187">
        <v>0.86499999999999999</v>
      </c>
      <c r="C10" s="187"/>
      <c r="D10" s="81"/>
      <c r="E10" s="187">
        <v>0.86499999999999999</v>
      </c>
    </row>
    <row r="11" spans="1:5" x14ac:dyDescent="0.25">
      <c r="A11" s="56" t="s">
        <v>147</v>
      </c>
      <c r="B11" s="188">
        <v>0.872</v>
      </c>
      <c r="C11" s="188"/>
      <c r="D11" s="81"/>
      <c r="E11" s="188">
        <v>0.872</v>
      </c>
    </row>
    <row r="12" spans="1:5" x14ac:dyDescent="0.25">
      <c r="A12" s="56" t="s">
        <v>211</v>
      </c>
      <c r="B12" s="187">
        <v>0.873</v>
      </c>
      <c r="C12" s="187"/>
      <c r="D12" s="81"/>
      <c r="E12" s="187">
        <v>0.873</v>
      </c>
    </row>
    <row r="13" spans="1:5" x14ac:dyDescent="0.25">
      <c r="A13" s="56" t="s">
        <v>119</v>
      </c>
      <c r="B13" s="187">
        <v>0.875</v>
      </c>
      <c r="C13" s="187"/>
      <c r="D13" s="239"/>
      <c r="E13" s="187">
        <v>0.875</v>
      </c>
    </row>
    <row r="14" spans="1:5" x14ac:dyDescent="0.25">
      <c r="A14" s="56" t="s">
        <v>134</v>
      </c>
      <c r="B14" s="188">
        <v>0.88</v>
      </c>
      <c r="C14" s="188"/>
      <c r="D14" s="81"/>
      <c r="E14" s="188">
        <v>0.88</v>
      </c>
    </row>
    <row r="15" spans="1:5" x14ac:dyDescent="0.25">
      <c r="A15" s="56" t="s">
        <v>137</v>
      </c>
      <c r="B15" s="187">
        <v>0.88</v>
      </c>
      <c r="C15" s="187"/>
      <c r="E15" s="187">
        <v>0.88</v>
      </c>
    </row>
    <row r="16" spans="1:5" x14ac:dyDescent="0.25">
      <c r="A16" s="56" t="s">
        <v>151</v>
      </c>
      <c r="B16" s="187">
        <v>0.88100000000000001</v>
      </c>
      <c r="C16" s="187"/>
      <c r="E16" s="187">
        <v>0.88100000000000001</v>
      </c>
    </row>
    <row r="17" spans="1:5" x14ac:dyDescent="0.25">
      <c r="A17" s="56" t="s">
        <v>136</v>
      </c>
      <c r="B17" s="188">
        <v>0.88200000000000001</v>
      </c>
      <c r="C17" s="188"/>
      <c r="E17" s="188">
        <v>0.88200000000000001</v>
      </c>
    </row>
    <row r="18" spans="1:5" x14ac:dyDescent="0.25">
      <c r="A18" s="56" t="s">
        <v>129</v>
      </c>
      <c r="B18" s="187">
        <v>0.88300000000000001</v>
      </c>
      <c r="C18" s="187"/>
      <c r="D18" s="81"/>
      <c r="E18" s="187">
        <v>0.88300000000000001</v>
      </c>
    </row>
    <row r="19" spans="1:5" x14ac:dyDescent="0.25">
      <c r="A19" s="56" t="s">
        <v>145</v>
      </c>
      <c r="B19" s="187">
        <v>0.89500000000000002</v>
      </c>
      <c r="C19" s="187"/>
      <c r="D19" s="81"/>
      <c r="E19" s="187">
        <v>0.89500000000000002</v>
      </c>
    </row>
    <row r="20" spans="1:5" x14ac:dyDescent="0.25">
      <c r="A20" s="56" t="s">
        <v>154</v>
      </c>
      <c r="B20" s="188">
        <v>0.89600000000000002</v>
      </c>
      <c r="C20" s="188"/>
      <c r="D20" s="81"/>
      <c r="E20" s="188">
        <v>0.89600000000000002</v>
      </c>
    </row>
    <row r="21" spans="1:5" x14ac:dyDescent="0.25">
      <c r="A21" s="56" t="s">
        <v>150</v>
      </c>
      <c r="B21" s="188">
        <v>0.89700000000000002</v>
      </c>
      <c r="C21" s="188"/>
      <c r="D21" s="81"/>
      <c r="E21" s="188">
        <v>0.89700000000000002</v>
      </c>
    </row>
    <row r="22" spans="1:5" x14ac:dyDescent="0.25">
      <c r="A22" s="56" t="s">
        <v>139</v>
      </c>
      <c r="B22" s="187">
        <v>0.89800000000000002</v>
      </c>
      <c r="C22" s="187"/>
      <c r="D22" s="81"/>
      <c r="E22" s="187">
        <v>0.89800000000000002</v>
      </c>
    </row>
    <row r="23" spans="1:5" x14ac:dyDescent="0.25">
      <c r="A23" s="56" t="s">
        <v>141</v>
      </c>
      <c r="B23" s="187">
        <v>0.90300000000000002</v>
      </c>
      <c r="C23" s="187"/>
      <c r="D23" s="81"/>
      <c r="E23" s="187">
        <v>0.90300000000000002</v>
      </c>
    </row>
    <row r="24" spans="1:5" x14ac:dyDescent="0.25">
      <c r="A24" s="56" t="s">
        <v>148</v>
      </c>
      <c r="B24" s="188">
        <v>0.90400000000000003</v>
      </c>
      <c r="C24" s="188"/>
      <c r="D24" s="81"/>
      <c r="E24" s="188">
        <v>0.90400000000000003</v>
      </c>
    </row>
    <row r="25" spans="1:5" x14ac:dyDescent="0.25">
      <c r="A25" s="56" t="s">
        <v>131</v>
      </c>
      <c r="B25" s="187">
        <v>0.90500000000000003</v>
      </c>
      <c r="C25" s="187"/>
      <c r="D25" s="81"/>
      <c r="E25" s="187">
        <v>0.90500000000000003</v>
      </c>
    </row>
    <row r="26" spans="1:5" x14ac:dyDescent="0.25">
      <c r="A26" s="56" t="s">
        <v>128</v>
      </c>
      <c r="B26" s="188">
        <v>0.91</v>
      </c>
      <c r="C26" s="188"/>
      <c r="D26" s="81"/>
      <c r="E26" s="188">
        <v>0.91</v>
      </c>
    </row>
    <row r="27" spans="1:5" x14ac:dyDescent="0.25">
      <c r="A27" s="56" t="s">
        <v>144</v>
      </c>
      <c r="B27" s="188">
        <v>0.91600000000000004</v>
      </c>
      <c r="C27" s="188"/>
      <c r="D27" s="81"/>
      <c r="E27" s="188">
        <v>0.91600000000000004</v>
      </c>
    </row>
    <row r="28" spans="1:5" x14ac:dyDescent="0.25">
      <c r="A28" s="56" t="s">
        <v>120</v>
      </c>
      <c r="B28" s="188">
        <v>0.91800000000000004</v>
      </c>
      <c r="C28" s="188"/>
      <c r="D28" s="239"/>
      <c r="E28" s="188">
        <v>0.91800000000000004</v>
      </c>
    </row>
    <row r="29" spans="1:5" x14ac:dyDescent="0.25">
      <c r="A29" s="56" t="s">
        <v>122</v>
      </c>
      <c r="B29" s="188">
        <v>0.92</v>
      </c>
      <c r="C29" s="188"/>
      <c r="D29" s="239"/>
      <c r="E29" s="188">
        <v>0.92</v>
      </c>
    </row>
    <row r="30" spans="1:5" x14ac:dyDescent="0.25">
      <c r="A30" s="56" t="s">
        <v>127</v>
      </c>
      <c r="B30" s="187">
        <v>0.92</v>
      </c>
      <c r="C30" s="187"/>
      <c r="D30" s="81"/>
      <c r="E30" s="187">
        <v>0.92</v>
      </c>
    </row>
    <row r="31" spans="1:5" x14ac:dyDescent="0.25">
      <c r="A31" s="56" t="s">
        <v>132</v>
      </c>
      <c r="B31" s="188">
        <v>0.92600000000000005</v>
      </c>
      <c r="C31" s="188"/>
      <c r="D31" s="81"/>
      <c r="E31" s="188">
        <v>0.92600000000000005</v>
      </c>
    </row>
    <row r="32" spans="1:5" x14ac:dyDescent="0.25">
      <c r="A32" s="56" t="s">
        <v>126</v>
      </c>
      <c r="B32" s="188">
        <v>0.92800000000000005</v>
      </c>
      <c r="C32" s="188"/>
      <c r="D32" s="81"/>
      <c r="E32" s="188">
        <v>0.92800000000000005</v>
      </c>
    </row>
    <row r="33" spans="1:5" x14ac:dyDescent="0.25">
      <c r="A33" s="56" t="s">
        <v>152</v>
      </c>
      <c r="B33" s="188">
        <v>0.93</v>
      </c>
      <c r="C33" s="188"/>
      <c r="D33" s="245"/>
      <c r="E33" s="188">
        <v>0.93</v>
      </c>
    </row>
    <row r="34" spans="1:5" x14ac:dyDescent="0.25">
      <c r="A34" s="56" t="s">
        <v>135</v>
      </c>
      <c r="B34" s="187">
        <v>0.93799999999999994</v>
      </c>
      <c r="C34" s="187"/>
      <c r="D34" s="245"/>
      <c r="E34" s="187">
        <v>0.93799999999999994</v>
      </c>
    </row>
    <row r="35" spans="1:5" x14ac:dyDescent="0.25">
      <c r="A35" s="56" t="s">
        <v>146</v>
      </c>
      <c r="B35" s="188">
        <v>0.93799999999999994</v>
      </c>
      <c r="C35" s="188"/>
      <c r="D35" s="245"/>
      <c r="E35" s="188">
        <v>0.93799999999999994</v>
      </c>
    </row>
    <row r="36" spans="1:5" x14ac:dyDescent="0.25">
      <c r="A36" s="56" t="s">
        <v>138</v>
      </c>
      <c r="B36" s="244">
        <v>0.94399999999999995</v>
      </c>
      <c r="C36" s="244"/>
      <c r="D36" s="245"/>
      <c r="E36" s="188">
        <v>0.94399999999999995</v>
      </c>
    </row>
    <row r="37" spans="1:5" x14ac:dyDescent="0.25">
      <c r="A37" s="56" t="s">
        <v>130</v>
      </c>
      <c r="B37" s="244">
        <v>0.94699999999999995</v>
      </c>
      <c r="C37" s="244"/>
      <c r="D37" s="245"/>
      <c r="E37" s="188">
        <v>0.94699999999999995</v>
      </c>
    </row>
    <row r="38" spans="1:5" x14ac:dyDescent="0.25">
      <c r="A38" s="56" t="s">
        <v>124</v>
      </c>
      <c r="B38" s="244">
        <v>0.96299999999999997</v>
      </c>
      <c r="C38" s="244"/>
      <c r="D38" s="239"/>
      <c r="E38" s="188">
        <v>0.96299999999999997</v>
      </c>
    </row>
    <row r="39" spans="1:5" x14ac:dyDescent="0.25">
      <c r="A39" s="56" t="s">
        <v>190</v>
      </c>
      <c r="B39" s="243">
        <v>0.96399999999999997</v>
      </c>
      <c r="C39" s="243"/>
      <c r="D39" s="38"/>
      <c r="E39" s="187">
        <v>0.96399999999999997</v>
      </c>
    </row>
    <row r="40" spans="1:5" ht="13" x14ac:dyDescent="0.3">
      <c r="A40" s="56" t="s">
        <v>125</v>
      </c>
      <c r="B40" s="237"/>
      <c r="C40" s="238"/>
      <c r="D40" s="241"/>
      <c r="E40" s="191"/>
    </row>
  </sheetData>
  <autoFilter ref="A1:E36" xr:uid="{00000000-0009-0000-0000-00001B000000}">
    <sortState ref="A2:E40">
      <sortCondition ref="E1:E36"/>
    </sortState>
  </autoFilter>
  <sortState ref="A2:E40">
    <sortCondition ref="E2:E40"/>
  </sortState>
  <pageMargins left="0.78431372549019618" right="0.78431372549019618" top="0.98039215686274517" bottom="0.98039215686274517" header="0.50980392156862753" footer="0.50980392156862753"/>
  <pageSetup paperSize="0" orientation="landscape"/>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3"/>
  <sheetViews>
    <sheetView topLeftCell="A3" zoomScaleNormal="100" workbookViewId="0">
      <selection activeCell="A2" sqref="A2"/>
    </sheetView>
  </sheetViews>
  <sheetFormatPr defaultColWidth="9.1796875" defaultRowHeight="12.5" x14ac:dyDescent="0.25"/>
  <cols>
    <col min="1" max="1" width="142" style="25" customWidth="1"/>
    <col min="2" max="2" width="4.7265625" style="25" customWidth="1"/>
    <col min="3" max="16384" width="9.1796875" style="25"/>
  </cols>
  <sheetData>
    <row r="1" spans="1:1" s="19" customFormat="1" ht="17.25" customHeight="1" x14ac:dyDescent="0.25">
      <c r="A1" s="20" t="s">
        <v>285</v>
      </c>
    </row>
    <row r="2" spans="1:1" s="19" customFormat="1" ht="300" customHeight="1" x14ac:dyDescent="0.25"/>
    <row r="3" spans="1:1" s="19" customFormat="1" ht="224.25" customHeight="1" x14ac:dyDescent="0.25"/>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D43"/>
  <sheetViews>
    <sheetView workbookViewId="0">
      <selection activeCell="C47" sqref="C47"/>
    </sheetView>
  </sheetViews>
  <sheetFormatPr defaultColWidth="43.453125" defaultRowHeight="12.5" x14ac:dyDescent="0.25"/>
  <cols>
    <col min="1" max="2" width="43.453125" style="25"/>
    <col min="3" max="3" width="17.81640625" style="25" customWidth="1"/>
    <col min="4" max="4" width="17.54296875" style="25" customWidth="1"/>
    <col min="5" max="16384" width="43.453125" style="25"/>
  </cols>
  <sheetData>
    <row r="1" spans="1:4" s="55" customFormat="1" ht="26" x14ac:dyDescent="0.25">
      <c r="A1" s="75"/>
      <c r="B1" s="27" t="s">
        <v>221</v>
      </c>
      <c r="C1" s="75"/>
      <c r="D1" s="75"/>
    </row>
    <row r="2" spans="1:4" x14ac:dyDescent="0.25">
      <c r="A2" s="75"/>
      <c r="B2" s="75"/>
      <c r="C2" s="75"/>
      <c r="D2" s="75"/>
    </row>
    <row r="3" spans="1:4" x14ac:dyDescent="0.25">
      <c r="A3" s="56" t="s">
        <v>153</v>
      </c>
      <c r="B3" s="195"/>
      <c r="C3" s="195">
        <v>0.14199999999999999</v>
      </c>
      <c r="D3" s="195">
        <v>0.14199999999999999</v>
      </c>
    </row>
    <row r="4" spans="1:4" x14ac:dyDescent="0.25">
      <c r="A4" s="56" t="s">
        <v>131</v>
      </c>
      <c r="B4" s="195"/>
      <c r="C4" s="195">
        <v>0.18099999999999999</v>
      </c>
      <c r="D4" s="195">
        <v>0.18099999999999999</v>
      </c>
    </row>
    <row r="5" spans="1:4" x14ac:dyDescent="0.25">
      <c r="A5" s="56" t="s">
        <v>128</v>
      </c>
      <c r="B5" s="194"/>
      <c r="C5" s="194">
        <v>0.25600000000000001</v>
      </c>
      <c r="D5" s="194">
        <v>0.25600000000000001</v>
      </c>
    </row>
    <row r="6" spans="1:4" x14ac:dyDescent="0.25">
      <c r="A6" s="56" t="s">
        <v>154</v>
      </c>
      <c r="B6" s="194"/>
      <c r="C6" s="194">
        <v>0.26100000000000001</v>
      </c>
      <c r="D6" s="194">
        <v>0.26100000000000001</v>
      </c>
    </row>
    <row r="7" spans="1:4" x14ac:dyDescent="0.25">
      <c r="A7" s="56" t="s">
        <v>150</v>
      </c>
      <c r="B7" s="194"/>
      <c r="C7" s="194">
        <v>0.26300000000000001</v>
      </c>
      <c r="D7" s="194">
        <v>0.26300000000000001</v>
      </c>
    </row>
    <row r="8" spans="1:4" x14ac:dyDescent="0.25">
      <c r="A8" s="56" t="s">
        <v>144</v>
      </c>
      <c r="B8" s="193">
        <v>0.27</v>
      </c>
      <c r="C8" s="193"/>
      <c r="D8" s="193">
        <v>0.27</v>
      </c>
    </row>
    <row r="9" spans="1:4" x14ac:dyDescent="0.25">
      <c r="A9" s="56" t="s">
        <v>123</v>
      </c>
      <c r="B9" s="192">
        <v>0.29199999999999998</v>
      </c>
      <c r="C9" s="192"/>
      <c r="D9" s="192">
        <v>0.29199999999999998</v>
      </c>
    </row>
    <row r="10" spans="1:4" x14ac:dyDescent="0.25">
      <c r="A10" s="56" t="s">
        <v>151</v>
      </c>
      <c r="B10" s="192">
        <v>0.29699999999999999</v>
      </c>
      <c r="C10" s="192"/>
      <c r="D10" s="192">
        <v>0.29699999999999999</v>
      </c>
    </row>
    <row r="11" spans="1:4" x14ac:dyDescent="0.25">
      <c r="A11" s="56" t="s">
        <v>139</v>
      </c>
      <c r="B11" s="192">
        <v>0.29799999999999999</v>
      </c>
      <c r="C11" s="192"/>
      <c r="D11" s="192">
        <v>0.29799999999999999</v>
      </c>
    </row>
    <row r="12" spans="1:4" x14ac:dyDescent="0.25">
      <c r="A12" s="56" t="s">
        <v>141</v>
      </c>
      <c r="B12" s="192">
        <v>0.30299999999999999</v>
      </c>
      <c r="C12" s="192"/>
      <c r="D12" s="192">
        <v>0.30299999999999999</v>
      </c>
    </row>
    <row r="13" spans="1:4" x14ac:dyDescent="0.25">
      <c r="A13" s="56" t="s">
        <v>134</v>
      </c>
      <c r="B13" s="193">
        <v>0.32200000000000001</v>
      </c>
      <c r="C13" s="193"/>
      <c r="D13" s="193">
        <v>0.32200000000000001</v>
      </c>
    </row>
    <row r="14" spans="1:4" x14ac:dyDescent="0.25">
      <c r="A14" s="56" t="s">
        <v>132</v>
      </c>
      <c r="B14" s="193">
        <v>0.33200000000000002</v>
      </c>
      <c r="C14" s="193"/>
      <c r="D14" s="193">
        <v>0.33200000000000002</v>
      </c>
    </row>
    <row r="15" spans="1:4" x14ac:dyDescent="0.25">
      <c r="A15" s="56" t="s">
        <v>119</v>
      </c>
      <c r="B15" s="192">
        <v>0.34699999999999998</v>
      </c>
      <c r="C15" s="192"/>
      <c r="D15" s="192">
        <v>0.34699999999999998</v>
      </c>
    </row>
    <row r="16" spans="1:4" x14ac:dyDescent="0.25">
      <c r="A16" s="56" t="s">
        <v>210</v>
      </c>
      <c r="B16" s="192">
        <v>0.34699999999999998</v>
      </c>
      <c r="C16" s="192"/>
      <c r="D16" s="192">
        <v>0.34699999999999998</v>
      </c>
    </row>
    <row r="17" spans="1:4" x14ac:dyDescent="0.25">
      <c r="A17" s="56" t="s">
        <v>121</v>
      </c>
      <c r="B17" s="192">
        <v>0.36099999999999999</v>
      </c>
      <c r="C17" s="192"/>
      <c r="D17" s="192">
        <v>0.36099999999999999</v>
      </c>
    </row>
    <row r="18" spans="1:4" x14ac:dyDescent="0.25">
      <c r="A18" s="56" t="s">
        <v>136</v>
      </c>
      <c r="B18" s="193">
        <v>0.36299999999999999</v>
      </c>
      <c r="C18" s="193"/>
      <c r="D18" s="193">
        <v>0.36299999999999999</v>
      </c>
    </row>
    <row r="19" spans="1:4" x14ac:dyDescent="0.25">
      <c r="A19" s="56" t="s">
        <v>140</v>
      </c>
      <c r="B19" s="193">
        <v>0.36499999999999999</v>
      </c>
      <c r="C19" s="193"/>
      <c r="D19" s="193">
        <v>0.36499999999999999</v>
      </c>
    </row>
    <row r="20" spans="1:4" x14ac:dyDescent="0.25">
      <c r="A20" s="56" t="s">
        <v>147</v>
      </c>
      <c r="B20" s="193">
        <v>0.375</v>
      </c>
      <c r="C20" s="193"/>
      <c r="D20" s="193">
        <v>0.375</v>
      </c>
    </row>
    <row r="21" spans="1:4" x14ac:dyDescent="0.25">
      <c r="A21" s="56" t="s">
        <v>129</v>
      </c>
      <c r="B21" s="192">
        <v>0.379</v>
      </c>
      <c r="C21" s="192"/>
      <c r="D21" s="192">
        <v>0.379</v>
      </c>
    </row>
    <row r="22" spans="1:4" x14ac:dyDescent="0.25">
      <c r="A22" s="56" t="s">
        <v>145</v>
      </c>
      <c r="B22" s="192">
        <v>0.39600000000000002</v>
      </c>
      <c r="C22" s="192"/>
      <c r="D22" s="192">
        <v>0.39600000000000002</v>
      </c>
    </row>
    <row r="23" spans="1:4" x14ac:dyDescent="0.25">
      <c r="A23" s="56" t="s">
        <v>142</v>
      </c>
      <c r="B23" s="193">
        <v>0.40400000000000003</v>
      </c>
      <c r="C23" s="193"/>
      <c r="D23" s="193">
        <v>0.40400000000000003</v>
      </c>
    </row>
    <row r="24" spans="1:4" x14ac:dyDescent="0.25">
      <c r="A24" s="56" t="s">
        <v>130</v>
      </c>
      <c r="B24" s="193">
        <v>0.41399999999999998</v>
      </c>
      <c r="C24" s="193"/>
      <c r="D24" s="193">
        <v>0.41399999999999998</v>
      </c>
    </row>
    <row r="25" spans="1:4" x14ac:dyDescent="0.25">
      <c r="A25" s="56" t="s">
        <v>122</v>
      </c>
      <c r="B25" s="193">
        <v>0.42</v>
      </c>
      <c r="C25" s="193"/>
      <c r="D25" s="193">
        <v>0.42</v>
      </c>
    </row>
    <row r="26" spans="1:4" x14ac:dyDescent="0.25">
      <c r="A26" s="56" t="s">
        <v>149</v>
      </c>
      <c r="B26" s="192">
        <v>0.43099999999999999</v>
      </c>
      <c r="C26" s="192"/>
      <c r="D26" s="192">
        <v>0.43099999999999999</v>
      </c>
    </row>
    <row r="27" spans="1:4" x14ac:dyDescent="0.25">
      <c r="A27" s="56" t="s">
        <v>143</v>
      </c>
      <c r="B27" s="192">
        <v>0.44400000000000001</v>
      </c>
      <c r="C27" s="192"/>
      <c r="D27" s="192">
        <v>0.44400000000000001</v>
      </c>
    </row>
    <row r="28" spans="1:4" x14ac:dyDescent="0.25">
      <c r="A28" s="56" t="s">
        <v>211</v>
      </c>
      <c r="B28" s="192">
        <v>0.44600000000000001</v>
      </c>
      <c r="C28" s="192"/>
      <c r="D28" s="192">
        <v>0.44600000000000001</v>
      </c>
    </row>
    <row r="29" spans="1:4" x14ac:dyDescent="0.25">
      <c r="A29" s="56" t="s">
        <v>127</v>
      </c>
      <c r="B29" s="192">
        <v>0.45200000000000001</v>
      </c>
      <c r="C29" s="192"/>
      <c r="D29" s="192">
        <v>0.45200000000000001</v>
      </c>
    </row>
    <row r="30" spans="1:4" x14ac:dyDescent="0.25">
      <c r="A30" s="56" t="s">
        <v>138</v>
      </c>
      <c r="B30" s="193">
        <v>0.45200000000000001</v>
      </c>
      <c r="C30" s="193"/>
      <c r="D30" s="193">
        <v>0.45200000000000001</v>
      </c>
    </row>
    <row r="31" spans="1:4" x14ac:dyDescent="0.25">
      <c r="A31" s="56" t="s">
        <v>137</v>
      </c>
      <c r="B31" s="192">
        <v>0.45300000000000001</v>
      </c>
      <c r="C31" s="192"/>
      <c r="D31" s="192">
        <v>0.45300000000000001</v>
      </c>
    </row>
    <row r="32" spans="1:4" x14ac:dyDescent="0.25">
      <c r="A32" s="56" t="s">
        <v>152</v>
      </c>
      <c r="B32" s="193">
        <v>0.48199999999999998</v>
      </c>
      <c r="C32" s="193"/>
      <c r="D32" s="193">
        <v>0.48199999999999998</v>
      </c>
    </row>
    <row r="33" spans="1:4" x14ac:dyDescent="0.25">
      <c r="A33" s="56" t="s">
        <v>124</v>
      </c>
      <c r="B33" s="193">
        <v>0.52</v>
      </c>
      <c r="C33" s="193"/>
      <c r="D33" s="193">
        <v>0.52</v>
      </c>
    </row>
    <row r="34" spans="1:4" x14ac:dyDescent="0.25">
      <c r="A34" s="56" t="s">
        <v>133</v>
      </c>
      <c r="B34" s="192">
        <v>0.52600000000000002</v>
      </c>
      <c r="C34" s="192"/>
      <c r="D34" s="192">
        <v>0.52600000000000002</v>
      </c>
    </row>
    <row r="35" spans="1:4" x14ac:dyDescent="0.25">
      <c r="A35" s="56" t="s">
        <v>146</v>
      </c>
      <c r="B35" s="193">
        <v>0.52700000000000002</v>
      </c>
      <c r="C35" s="193"/>
      <c r="D35" s="193">
        <v>0.52700000000000002</v>
      </c>
    </row>
    <row r="36" spans="1:4" x14ac:dyDescent="0.25">
      <c r="A36" s="56" t="s">
        <v>135</v>
      </c>
      <c r="B36" s="192">
        <v>0.54200000000000004</v>
      </c>
      <c r="C36" s="192"/>
      <c r="D36" s="192">
        <v>0.54200000000000004</v>
      </c>
    </row>
    <row r="37" spans="1:4" x14ac:dyDescent="0.25">
      <c r="A37" s="56" t="s">
        <v>148</v>
      </c>
      <c r="B37" s="193">
        <v>0.54400000000000004</v>
      </c>
      <c r="C37" s="193"/>
      <c r="D37" s="193">
        <v>0.54400000000000004</v>
      </c>
    </row>
    <row r="38" spans="1:4" x14ac:dyDescent="0.25">
      <c r="A38" s="56" t="s">
        <v>126</v>
      </c>
      <c r="B38" s="193">
        <v>0.56799999999999995</v>
      </c>
      <c r="C38" s="193"/>
      <c r="D38" s="193">
        <v>0.56799999999999995</v>
      </c>
    </row>
    <row r="39" spans="1:4" x14ac:dyDescent="0.25">
      <c r="A39" s="56" t="s">
        <v>120</v>
      </c>
      <c r="B39" s="193">
        <v>0.59699999999999998</v>
      </c>
      <c r="C39" s="193"/>
      <c r="D39" s="193">
        <v>0.59699999999999998</v>
      </c>
    </row>
    <row r="40" spans="1:4" x14ac:dyDescent="0.25">
      <c r="A40" s="56" t="s">
        <v>190</v>
      </c>
      <c r="B40" s="192">
        <v>0.753</v>
      </c>
      <c r="C40" s="192"/>
      <c r="D40" s="192">
        <v>0.753</v>
      </c>
    </row>
    <row r="41" spans="1:4" x14ac:dyDescent="0.25">
      <c r="A41" s="56" t="s">
        <v>125</v>
      </c>
      <c r="B41" s="193"/>
      <c r="C41" s="193"/>
      <c r="D41" s="193"/>
    </row>
    <row r="42" spans="1:4" x14ac:dyDescent="0.25">
      <c r="D42" s="55"/>
    </row>
    <row r="43" spans="1:4" x14ac:dyDescent="0.25">
      <c r="D43" s="55"/>
    </row>
  </sheetData>
  <autoFilter ref="A2:D38" xr:uid="{00000000-0009-0000-0000-000021000000}">
    <sortState ref="A3:D41">
      <sortCondition ref="D2:D38"/>
    </sortState>
  </autoFilter>
  <sortState ref="A3:D41">
    <sortCondition ref="D3:D41"/>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3"/>
  <sheetViews>
    <sheetView zoomScaleNormal="100" workbookViewId="0">
      <selection activeCell="A2" sqref="A2"/>
    </sheetView>
  </sheetViews>
  <sheetFormatPr defaultColWidth="9.1796875" defaultRowHeight="12.5" x14ac:dyDescent="0.25"/>
  <cols>
    <col min="1" max="1" width="142" style="25" customWidth="1"/>
    <col min="2" max="2" width="4.7265625" style="25" customWidth="1"/>
    <col min="3" max="16384" width="9.1796875" style="25"/>
  </cols>
  <sheetData>
    <row r="1" spans="1:1" s="19" customFormat="1" ht="17.25" customHeight="1" x14ac:dyDescent="0.25">
      <c r="A1" s="20" t="s">
        <v>285</v>
      </c>
    </row>
    <row r="2" spans="1:1" s="19" customFormat="1" ht="300" customHeight="1" x14ac:dyDescent="0.25"/>
    <row r="3" spans="1:1" s="19" customFormat="1" ht="224.25" customHeight="1" x14ac:dyDescent="0.25"/>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D43"/>
  <sheetViews>
    <sheetView showGridLines="0" workbookViewId="0">
      <selection activeCell="D2" sqref="D2"/>
    </sheetView>
  </sheetViews>
  <sheetFormatPr defaultColWidth="43.453125" defaultRowHeight="12.5" x14ac:dyDescent="0.25"/>
  <cols>
    <col min="1" max="1" width="43.453125" style="25"/>
    <col min="2" max="2" width="29.1796875" style="25" bestFit="1" customWidth="1"/>
    <col min="3" max="3" width="20.26953125" style="25" customWidth="1"/>
    <col min="4" max="4" width="19.26953125" style="25" customWidth="1"/>
    <col min="5" max="16384" width="43.453125" style="25"/>
  </cols>
  <sheetData>
    <row r="1" spans="1:4" ht="26" x14ac:dyDescent="0.25">
      <c r="B1" s="26" t="s">
        <v>181</v>
      </c>
    </row>
    <row r="2" spans="1:4" x14ac:dyDescent="0.25">
      <c r="A2" s="56" t="s">
        <v>137</v>
      </c>
      <c r="B2" s="173">
        <f>D2</f>
        <v>9.2864125122189597E-2</v>
      </c>
      <c r="C2" s="119"/>
      <c r="D2" s="171">
        <v>9.2864125122189597E-2</v>
      </c>
    </row>
    <row r="3" spans="1:4" x14ac:dyDescent="0.25">
      <c r="A3" s="56" t="s">
        <v>120</v>
      </c>
      <c r="B3" s="173">
        <f t="shared" ref="B3:B8" si="0">D3</f>
        <v>0.115671641791045</v>
      </c>
      <c r="C3" s="119"/>
      <c r="D3" s="171">
        <v>0.115671641791045</v>
      </c>
    </row>
    <row r="4" spans="1:4" x14ac:dyDescent="0.25">
      <c r="A4" s="56" t="s">
        <v>131</v>
      </c>
      <c r="B4" s="173">
        <f t="shared" si="0"/>
        <v>0.117196056955093</v>
      </c>
      <c r="C4" s="119"/>
      <c r="D4" s="171">
        <v>0.117196056955093</v>
      </c>
    </row>
    <row r="5" spans="1:4" x14ac:dyDescent="0.25">
      <c r="A5" s="56" t="s">
        <v>190</v>
      </c>
      <c r="B5" s="173">
        <f t="shared" si="0"/>
        <v>0.118085106382979</v>
      </c>
      <c r="C5" s="119"/>
      <c r="D5" s="171">
        <v>0.118085106382979</v>
      </c>
    </row>
    <row r="6" spans="1:4" x14ac:dyDescent="0.25">
      <c r="A6" s="56" t="s">
        <v>139</v>
      </c>
      <c r="B6" s="173">
        <f t="shared" si="0"/>
        <v>0.14313471502590699</v>
      </c>
      <c r="C6" s="119"/>
      <c r="D6" s="171">
        <v>0.14313471502590699</v>
      </c>
    </row>
    <row r="7" spans="1:4" x14ac:dyDescent="0.25">
      <c r="A7" s="56" t="s">
        <v>136</v>
      </c>
      <c r="B7" s="173">
        <f t="shared" si="0"/>
        <v>0.145889241278361</v>
      </c>
      <c r="C7" s="119"/>
      <c r="D7" s="172">
        <v>0.145889241278361</v>
      </c>
    </row>
    <row r="8" spans="1:4" x14ac:dyDescent="0.25">
      <c r="A8" s="56" t="s">
        <v>126</v>
      </c>
      <c r="B8" s="173">
        <f t="shared" si="0"/>
        <v>0.151270207852194</v>
      </c>
      <c r="C8" s="119"/>
      <c r="D8" s="172">
        <v>0.151270207852194</v>
      </c>
    </row>
    <row r="9" spans="1:4" x14ac:dyDescent="0.25">
      <c r="A9" s="56" t="s">
        <v>151</v>
      </c>
      <c r="B9" s="120"/>
      <c r="C9" s="119">
        <f>D9</f>
        <v>0.165501165501166</v>
      </c>
      <c r="D9" s="170">
        <v>0.165501165501166</v>
      </c>
    </row>
    <row r="10" spans="1:4" x14ac:dyDescent="0.25">
      <c r="A10" s="56" t="s">
        <v>143</v>
      </c>
      <c r="B10" s="122"/>
      <c r="C10" s="119">
        <f>D10</f>
        <v>0.17060367454068201</v>
      </c>
      <c r="D10" s="170">
        <v>0.17060367454068201</v>
      </c>
    </row>
    <row r="11" spans="1:4" x14ac:dyDescent="0.25">
      <c r="A11" s="56" t="s">
        <v>123</v>
      </c>
      <c r="B11" s="121"/>
      <c r="C11" s="119">
        <f t="shared" ref="C11:C39" si="1">D11</f>
        <v>0.17228226319135401</v>
      </c>
      <c r="D11" s="169">
        <v>0.17228226319135401</v>
      </c>
    </row>
    <row r="12" spans="1:4" x14ac:dyDescent="0.25">
      <c r="A12" s="56" t="s">
        <v>141</v>
      </c>
      <c r="B12" s="119"/>
      <c r="C12" s="119">
        <f t="shared" si="1"/>
        <v>0.17773339990015</v>
      </c>
      <c r="D12" s="170">
        <v>0.17773339990015</v>
      </c>
    </row>
    <row r="13" spans="1:4" x14ac:dyDescent="0.25">
      <c r="A13" s="56" t="s">
        <v>129</v>
      </c>
      <c r="B13" s="121"/>
      <c r="C13" s="119">
        <f t="shared" si="1"/>
        <v>0.183362971744714</v>
      </c>
      <c r="D13" s="170">
        <v>0.183362971744714</v>
      </c>
    </row>
    <row r="14" spans="1:4" x14ac:dyDescent="0.25">
      <c r="A14" s="56" t="s">
        <v>132</v>
      </c>
      <c r="B14" s="119"/>
      <c r="C14" s="119">
        <f t="shared" si="1"/>
        <v>0.18699186991869901</v>
      </c>
      <c r="D14" s="169">
        <v>0.18699186991869901</v>
      </c>
    </row>
    <row r="15" spans="1:4" x14ac:dyDescent="0.25">
      <c r="A15" s="56" t="s">
        <v>152</v>
      </c>
      <c r="B15" s="121"/>
      <c r="C15" s="119">
        <f t="shared" si="1"/>
        <v>0.18788958147818299</v>
      </c>
      <c r="D15" s="169">
        <v>0.18788958147818299</v>
      </c>
    </row>
    <row r="16" spans="1:4" x14ac:dyDescent="0.25">
      <c r="A16" s="56" t="s">
        <v>121</v>
      </c>
      <c r="B16" s="121"/>
      <c r="C16" s="119">
        <f t="shared" si="1"/>
        <v>0.189961880559085</v>
      </c>
      <c r="D16" s="169">
        <v>0.189961880559085</v>
      </c>
    </row>
    <row r="17" spans="1:4" x14ac:dyDescent="0.25">
      <c r="A17" s="56" t="s">
        <v>122</v>
      </c>
      <c r="B17" s="121"/>
      <c r="C17" s="119">
        <f t="shared" si="1"/>
        <v>0.198641765704584</v>
      </c>
      <c r="D17" s="170">
        <v>0.198641765704584</v>
      </c>
    </row>
    <row r="18" spans="1:4" x14ac:dyDescent="0.25">
      <c r="A18" s="56" t="s">
        <v>210</v>
      </c>
      <c r="B18" s="121"/>
      <c r="C18" s="119">
        <f t="shared" si="1"/>
        <v>0.21375153476950601</v>
      </c>
      <c r="D18" s="170">
        <v>0.21375153476950601</v>
      </c>
    </row>
    <row r="19" spans="1:4" x14ac:dyDescent="0.25">
      <c r="A19" s="56" t="s">
        <v>148</v>
      </c>
      <c r="B19" s="122"/>
      <c r="C19" s="119">
        <f t="shared" si="1"/>
        <v>0.21794871794871801</v>
      </c>
      <c r="D19" s="169">
        <v>0.21794871794871801</v>
      </c>
    </row>
    <row r="20" spans="1:4" x14ac:dyDescent="0.25">
      <c r="A20" s="56" t="s">
        <v>124</v>
      </c>
      <c r="B20" s="121"/>
      <c r="C20" s="119">
        <f t="shared" si="1"/>
        <v>0.22305764411027601</v>
      </c>
      <c r="D20" s="170">
        <v>0.22305764411027601</v>
      </c>
    </row>
    <row r="21" spans="1:4" x14ac:dyDescent="0.25">
      <c r="A21" s="56" t="s">
        <v>150</v>
      </c>
      <c r="B21" s="119"/>
      <c r="C21" s="119">
        <f t="shared" si="1"/>
        <v>0.22857142857142901</v>
      </c>
      <c r="D21" s="169">
        <v>0.22857142857142901</v>
      </c>
    </row>
    <row r="22" spans="1:4" x14ac:dyDescent="0.25">
      <c r="A22" s="56" t="s">
        <v>140</v>
      </c>
      <c r="B22" s="119"/>
      <c r="C22" s="119">
        <f t="shared" si="1"/>
        <v>0.23253275109170299</v>
      </c>
      <c r="D22" s="169">
        <v>0.23253275109170299</v>
      </c>
    </row>
    <row r="23" spans="1:4" x14ac:dyDescent="0.25">
      <c r="A23" s="56" t="s">
        <v>145</v>
      </c>
      <c r="B23" s="121"/>
      <c r="C23" s="119">
        <f t="shared" si="1"/>
        <v>0.23442449841605101</v>
      </c>
      <c r="D23" s="170">
        <v>0.23442449841605101</v>
      </c>
    </row>
    <row r="24" spans="1:4" x14ac:dyDescent="0.25">
      <c r="A24" s="56" t="s">
        <v>153</v>
      </c>
      <c r="B24" s="121"/>
      <c r="C24" s="119">
        <f t="shared" si="1"/>
        <v>0.25151719487525298</v>
      </c>
      <c r="D24" s="170">
        <v>0.25151719487525298</v>
      </c>
    </row>
    <row r="25" spans="1:4" x14ac:dyDescent="0.25">
      <c r="A25" s="56" t="s">
        <v>211</v>
      </c>
      <c r="B25" s="121"/>
      <c r="C25" s="119">
        <f t="shared" si="1"/>
        <v>0.26292629262926298</v>
      </c>
      <c r="D25" s="170">
        <v>0.26292629262926298</v>
      </c>
    </row>
    <row r="26" spans="1:4" x14ac:dyDescent="0.25">
      <c r="A26" s="56" t="s">
        <v>149</v>
      </c>
      <c r="B26" s="119"/>
      <c r="C26" s="119">
        <f t="shared" si="1"/>
        <v>0.26439232409381702</v>
      </c>
      <c r="D26" s="170">
        <v>0.26439232409381702</v>
      </c>
    </row>
    <row r="27" spans="1:4" x14ac:dyDescent="0.25">
      <c r="A27" s="56" t="s">
        <v>134</v>
      </c>
      <c r="B27" s="119"/>
      <c r="C27" s="119">
        <f t="shared" si="1"/>
        <v>0.27692307692307699</v>
      </c>
      <c r="D27" s="169">
        <v>0.27692307692307699</v>
      </c>
    </row>
    <row r="28" spans="1:4" x14ac:dyDescent="0.25">
      <c r="A28" s="56" t="s">
        <v>130</v>
      </c>
      <c r="B28" s="75"/>
      <c r="C28" s="119">
        <f t="shared" si="1"/>
        <v>0.27871054398925499</v>
      </c>
      <c r="D28" s="169">
        <v>0.27871054398925499</v>
      </c>
    </row>
    <row r="29" spans="1:4" x14ac:dyDescent="0.25">
      <c r="A29" s="56" t="s">
        <v>144</v>
      </c>
      <c r="B29" s="119"/>
      <c r="C29" s="119">
        <f t="shared" si="1"/>
        <v>0.29458794587945902</v>
      </c>
      <c r="D29" s="169">
        <v>0.29458794587945902</v>
      </c>
    </row>
    <row r="30" spans="1:4" x14ac:dyDescent="0.25">
      <c r="A30" s="56" t="s">
        <v>135</v>
      </c>
      <c r="B30" s="119"/>
      <c r="C30" s="119">
        <f t="shared" si="1"/>
        <v>0.297828335056877</v>
      </c>
      <c r="D30" s="170">
        <v>0.297828335056877</v>
      </c>
    </row>
    <row r="31" spans="1:4" x14ac:dyDescent="0.25">
      <c r="A31" s="56" t="s">
        <v>154</v>
      </c>
      <c r="B31" s="121"/>
      <c r="C31" s="119">
        <f t="shared" si="1"/>
        <v>0.30533683289588798</v>
      </c>
      <c r="D31" s="169">
        <v>0.30533683289588798</v>
      </c>
    </row>
    <row r="32" spans="1:4" x14ac:dyDescent="0.25">
      <c r="A32" s="56" t="s">
        <v>125</v>
      </c>
      <c r="B32" s="121"/>
      <c r="C32" s="119">
        <f t="shared" si="1"/>
        <v>0.33333333333333298</v>
      </c>
      <c r="D32" s="169">
        <v>0.33333333333333298</v>
      </c>
    </row>
    <row r="33" spans="1:4" x14ac:dyDescent="0.25">
      <c r="A33" s="56" t="s">
        <v>147</v>
      </c>
      <c r="B33" s="75"/>
      <c r="C33" s="119">
        <f t="shared" si="1"/>
        <v>0.35189309576837402</v>
      </c>
      <c r="D33" s="169">
        <v>0.35189309576837402</v>
      </c>
    </row>
    <row r="34" spans="1:4" x14ac:dyDescent="0.25">
      <c r="A34" s="56" t="s">
        <v>142</v>
      </c>
      <c r="B34" s="122"/>
      <c r="C34" s="119">
        <f t="shared" si="1"/>
        <v>0.35900050994390598</v>
      </c>
      <c r="D34" s="169">
        <v>0.35900050994390598</v>
      </c>
    </row>
    <row r="35" spans="1:4" x14ac:dyDescent="0.25">
      <c r="A35" s="56" t="s">
        <v>138</v>
      </c>
      <c r="B35" s="119"/>
      <c r="C35" s="119">
        <f t="shared" si="1"/>
        <v>0.38679245283018898</v>
      </c>
      <c r="D35" s="169">
        <v>0.38679245283018898</v>
      </c>
    </row>
    <row r="36" spans="1:4" x14ac:dyDescent="0.25">
      <c r="A36" s="56" t="s">
        <v>127</v>
      </c>
      <c r="B36" s="119"/>
      <c r="C36" s="119">
        <f t="shared" si="1"/>
        <v>0.39210998206814102</v>
      </c>
      <c r="D36" s="170">
        <v>0.39210998206814102</v>
      </c>
    </row>
    <row r="37" spans="1:4" x14ac:dyDescent="0.25">
      <c r="A37" s="56" t="s">
        <v>119</v>
      </c>
      <c r="B37" s="121"/>
      <c r="C37" s="119">
        <f t="shared" si="1"/>
        <v>0.43115438108484</v>
      </c>
      <c r="D37" s="169">
        <v>0.43115438108484</v>
      </c>
    </row>
    <row r="38" spans="1:4" x14ac:dyDescent="0.25">
      <c r="A38" s="56" t="s">
        <v>128</v>
      </c>
      <c r="B38" s="119"/>
      <c r="C38" s="119">
        <f t="shared" si="1"/>
        <v>0.44472361809045202</v>
      </c>
      <c r="D38" s="169">
        <v>0.44472361809045202</v>
      </c>
    </row>
    <row r="39" spans="1:4" x14ac:dyDescent="0.25">
      <c r="A39" s="56" t="s">
        <v>133</v>
      </c>
      <c r="B39" s="121"/>
      <c r="C39" s="119">
        <f t="shared" si="1"/>
        <v>0.46412754650132898</v>
      </c>
      <c r="D39" s="170">
        <v>0.46412754650132898</v>
      </c>
    </row>
    <row r="40" spans="1:4" x14ac:dyDescent="0.25">
      <c r="A40" s="56" t="s">
        <v>146</v>
      </c>
      <c r="B40" s="120"/>
      <c r="C40" s="119">
        <f>D40</f>
        <v>0.53428571428571403</v>
      </c>
      <c r="D40" s="169">
        <v>0.53428571428571403</v>
      </c>
    </row>
    <row r="41" spans="1:4" x14ac:dyDescent="0.25">
      <c r="D41" s="55"/>
    </row>
    <row r="42" spans="1:4" x14ac:dyDescent="0.25">
      <c r="D42" s="55"/>
    </row>
    <row r="43" spans="1:4" x14ac:dyDescent="0.25">
      <c r="D43" s="55"/>
    </row>
  </sheetData>
  <autoFilter ref="A1:D36" xr:uid="{00000000-0009-0000-0000-00001F000000}">
    <sortState ref="A2:D40">
      <sortCondition ref="D1:D36"/>
    </sortState>
  </autoFilter>
  <sortState ref="A2:B36">
    <sortCondition ref="B2:B36"/>
  </sortState>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D41"/>
  <sheetViews>
    <sheetView workbookViewId="0">
      <selection activeCell="G39" sqref="G39"/>
    </sheetView>
  </sheetViews>
  <sheetFormatPr defaultColWidth="9.1796875" defaultRowHeight="12.5" x14ac:dyDescent="0.25"/>
  <cols>
    <col min="1" max="1" width="39.54296875" style="25" bestFit="1" customWidth="1"/>
    <col min="2" max="2" width="28.453125" style="25" bestFit="1" customWidth="1"/>
    <col min="3" max="16384" width="9.1796875" style="25"/>
  </cols>
  <sheetData>
    <row r="1" spans="1:4" ht="13" x14ac:dyDescent="0.25">
      <c r="B1" s="28" t="s">
        <v>114</v>
      </c>
    </row>
    <row r="2" spans="1:4" x14ac:dyDescent="0.25">
      <c r="A2" s="56" t="s">
        <v>138</v>
      </c>
      <c r="B2" s="174"/>
      <c r="C2" s="174">
        <v>2.30300289314108E-2</v>
      </c>
      <c r="D2" s="174">
        <v>2.30300289314108E-2</v>
      </c>
    </row>
    <row r="3" spans="1:4" x14ac:dyDescent="0.25">
      <c r="A3" s="56" t="s">
        <v>137</v>
      </c>
      <c r="B3" s="174"/>
      <c r="C3" s="174">
        <v>2.2021692616830599E-2</v>
      </c>
      <c r="D3" s="174">
        <v>2.2021692616830599E-2</v>
      </c>
    </row>
    <row r="4" spans="1:4" x14ac:dyDescent="0.25">
      <c r="A4" s="56" t="s">
        <v>125</v>
      </c>
      <c r="B4" s="174"/>
      <c r="C4" s="174">
        <v>1.9777586510298199E-2</v>
      </c>
      <c r="D4" s="174">
        <v>1.9777586510298199E-2</v>
      </c>
    </row>
    <row r="5" spans="1:4" x14ac:dyDescent="0.25">
      <c r="A5" s="56" t="s">
        <v>119</v>
      </c>
      <c r="B5" s="147">
        <v>1.8512282380069699E-2</v>
      </c>
      <c r="C5" s="147"/>
      <c r="D5" s="147">
        <v>1.8512282380069699E-2</v>
      </c>
    </row>
    <row r="6" spans="1:4" x14ac:dyDescent="0.25">
      <c r="A6" s="56" t="s">
        <v>148</v>
      </c>
      <c r="B6" s="147">
        <v>1.8108138020279101E-2</v>
      </c>
      <c r="C6" s="147"/>
      <c r="D6" s="147">
        <v>1.8108138020279101E-2</v>
      </c>
    </row>
    <row r="7" spans="1:4" x14ac:dyDescent="0.25">
      <c r="A7" s="56" t="s">
        <v>190</v>
      </c>
      <c r="B7" s="147">
        <v>1.50319572689932E-2</v>
      </c>
      <c r="C7" s="147"/>
      <c r="D7" s="147">
        <v>1.50319572689932E-2</v>
      </c>
    </row>
    <row r="8" spans="1:4" x14ac:dyDescent="0.25">
      <c r="A8" s="56" t="s">
        <v>131</v>
      </c>
      <c r="B8" s="147">
        <v>1.3583123648141401E-2</v>
      </c>
      <c r="C8" s="147"/>
      <c r="D8" s="147">
        <v>1.3583123648141401E-2</v>
      </c>
    </row>
    <row r="9" spans="1:4" x14ac:dyDescent="0.25">
      <c r="A9" s="56" t="s">
        <v>130</v>
      </c>
      <c r="B9" s="147">
        <v>1.35794971566521E-2</v>
      </c>
      <c r="C9" s="147"/>
      <c r="D9" s="147">
        <v>1.35794971566521E-2</v>
      </c>
    </row>
    <row r="10" spans="1:4" x14ac:dyDescent="0.25">
      <c r="A10" s="56" t="s">
        <v>132</v>
      </c>
      <c r="B10" s="147">
        <v>1.2994683939885799E-2</v>
      </c>
      <c r="C10" s="147"/>
      <c r="D10" s="147">
        <v>1.2994683939885799E-2</v>
      </c>
    </row>
    <row r="11" spans="1:4" x14ac:dyDescent="0.25">
      <c r="A11" s="56" t="s">
        <v>135</v>
      </c>
      <c r="B11" s="147">
        <v>1.28593821012892E-2</v>
      </c>
      <c r="C11" s="147"/>
      <c r="D11" s="147">
        <v>1.28593821012892E-2</v>
      </c>
    </row>
    <row r="12" spans="1:4" x14ac:dyDescent="0.25">
      <c r="A12" s="56" t="s">
        <v>124</v>
      </c>
      <c r="B12" s="147">
        <v>1.24380126769235E-2</v>
      </c>
      <c r="C12" s="147"/>
      <c r="D12" s="147">
        <v>1.24380126769235E-2</v>
      </c>
    </row>
    <row r="13" spans="1:4" x14ac:dyDescent="0.25">
      <c r="A13" s="56" t="s">
        <v>152</v>
      </c>
      <c r="B13" s="147">
        <v>1.16354590252358E-2</v>
      </c>
      <c r="C13" s="147"/>
      <c r="D13" s="147">
        <v>1.16354590252358E-2</v>
      </c>
    </row>
    <row r="14" spans="1:4" x14ac:dyDescent="0.25">
      <c r="A14" s="56" t="s">
        <v>139</v>
      </c>
      <c r="B14" s="147">
        <v>1.14452932983504E-2</v>
      </c>
      <c r="C14" s="147"/>
      <c r="D14" s="147">
        <v>1.14452932983504E-2</v>
      </c>
    </row>
    <row r="15" spans="1:4" x14ac:dyDescent="0.25">
      <c r="A15" s="56" t="s">
        <v>128</v>
      </c>
      <c r="B15" s="147">
        <v>1.11904656552028E-2</v>
      </c>
      <c r="C15" s="147"/>
      <c r="D15" s="147">
        <v>1.11904656552028E-2</v>
      </c>
    </row>
    <row r="16" spans="1:4" x14ac:dyDescent="0.25">
      <c r="A16" s="56" t="s">
        <v>151</v>
      </c>
      <c r="B16" s="147">
        <v>1.0341266654481301E-2</v>
      </c>
      <c r="C16" s="147"/>
      <c r="D16" s="147">
        <v>1.0341266654481301E-2</v>
      </c>
    </row>
    <row r="17" spans="1:4" x14ac:dyDescent="0.25">
      <c r="A17" s="56" t="s">
        <v>133</v>
      </c>
      <c r="B17" s="147">
        <v>1.0134637374338199E-2</v>
      </c>
      <c r="C17" s="147"/>
      <c r="D17" s="147">
        <v>1.0134637374338199E-2</v>
      </c>
    </row>
    <row r="18" spans="1:4" x14ac:dyDescent="0.25">
      <c r="A18" s="56" t="s">
        <v>141</v>
      </c>
      <c r="B18" s="147">
        <v>8.8245461183661198E-3</v>
      </c>
      <c r="C18" s="147"/>
      <c r="D18" s="147">
        <v>8.8245461183661198E-3</v>
      </c>
    </row>
    <row r="19" spans="1:4" x14ac:dyDescent="0.25">
      <c r="A19" s="56" t="s">
        <v>121</v>
      </c>
      <c r="B19" s="147">
        <v>8.4565143241384904E-3</v>
      </c>
      <c r="C19" s="147"/>
      <c r="D19" s="147">
        <v>8.4565143241384904E-3</v>
      </c>
    </row>
    <row r="20" spans="1:4" x14ac:dyDescent="0.25">
      <c r="A20" s="56" t="s">
        <v>140</v>
      </c>
      <c r="B20" s="147">
        <v>8.2358723790616206E-3</v>
      </c>
      <c r="C20" s="147"/>
      <c r="D20" s="147">
        <v>8.2358723790616206E-3</v>
      </c>
    </row>
    <row r="21" spans="1:4" x14ac:dyDescent="0.25">
      <c r="A21" s="56" t="s">
        <v>210</v>
      </c>
      <c r="B21" s="147">
        <v>7.9319138783983303E-3</v>
      </c>
      <c r="C21" s="147"/>
      <c r="D21" s="147">
        <v>7.9319138783983303E-3</v>
      </c>
    </row>
    <row r="22" spans="1:4" x14ac:dyDescent="0.25">
      <c r="A22" s="56" t="s">
        <v>120</v>
      </c>
      <c r="B22" s="147">
        <v>7.5269416074082501E-3</v>
      </c>
      <c r="C22" s="147"/>
      <c r="D22" s="147">
        <v>7.5269416074082501E-3</v>
      </c>
    </row>
    <row r="23" spans="1:4" x14ac:dyDescent="0.25">
      <c r="A23" s="56" t="s">
        <v>123</v>
      </c>
      <c r="B23" s="147">
        <v>6.9141597646548503E-3</v>
      </c>
      <c r="C23" s="147"/>
      <c r="D23" s="147">
        <v>6.9141597646548503E-3</v>
      </c>
    </row>
    <row r="24" spans="1:4" x14ac:dyDescent="0.25">
      <c r="A24" s="56" t="s">
        <v>154</v>
      </c>
      <c r="B24" s="147">
        <v>6.6976637693924703E-3</v>
      </c>
      <c r="C24" s="147"/>
      <c r="D24" s="147">
        <v>6.6976637693924703E-3</v>
      </c>
    </row>
    <row r="25" spans="1:4" x14ac:dyDescent="0.25">
      <c r="A25" s="56" t="s">
        <v>126</v>
      </c>
      <c r="B25" s="147">
        <v>6.6577648284282098E-3</v>
      </c>
      <c r="C25" s="147"/>
      <c r="D25" s="147">
        <v>6.6577648284282098E-3</v>
      </c>
    </row>
    <row r="26" spans="1:4" x14ac:dyDescent="0.25">
      <c r="A26" s="56" t="s">
        <v>136</v>
      </c>
      <c r="B26" s="147">
        <v>5.7018929617568496E-3</v>
      </c>
      <c r="C26" s="147"/>
      <c r="D26" s="147">
        <v>5.7018929617568496E-3</v>
      </c>
    </row>
    <row r="27" spans="1:4" x14ac:dyDescent="0.25">
      <c r="A27" s="56" t="s">
        <v>122</v>
      </c>
      <c r="B27" s="147">
        <v>5.51306055001443E-3</v>
      </c>
      <c r="C27" s="147"/>
      <c r="D27" s="147">
        <v>5.51306055001443E-3</v>
      </c>
    </row>
    <row r="28" spans="1:4" x14ac:dyDescent="0.25">
      <c r="A28" s="56" t="s">
        <v>146</v>
      </c>
      <c r="B28" s="147">
        <v>5.4250886137000498E-3</v>
      </c>
      <c r="C28" s="147"/>
      <c r="D28" s="147">
        <v>5.4250886137000498E-3</v>
      </c>
    </row>
    <row r="29" spans="1:4" x14ac:dyDescent="0.25">
      <c r="A29" s="56" t="s">
        <v>134</v>
      </c>
      <c r="B29" s="147">
        <v>4.90276734542207E-3</v>
      </c>
      <c r="C29" s="147"/>
      <c r="D29" s="147">
        <v>4.90276734542207E-3</v>
      </c>
    </row>
    <row r="30" spans="1:4" x14ac:dyDescent="0.25">
      <c r="A30" s="56" t="s">
        <v>143</v>
      </c>
      <c r="B30" s="147">
        <v>4.6772983814139003E-3</v>
      </c>
      <c r="C30" s="147"/>
      <c r="D30" s="147">
        <v>4.6772983814139003E-3</v>
      </c>
    </row>
    <row r="31" spans="1:4" x14ac:dyDescent="0.25">
      <c r="A31" s="56" t="s">
        <v>129</v>
      </c>
      <c r="B31" s="147">
        <v>4.5046214893893098E-3</v>
      </c>
      <c r="C31" s="147"/>
      <c r="D31" s="147">
        <v>4.5046214893893098E-3</v>
      </c>
    </row>
    <row r="32" spans="1:4" x14ac:dyDescent="0.25">
      <c r="A32" s="56" t="s">
        <v>142</v>
      </c>
      <c r="B32" s="147">
        <v>4.4111739873093202E-3</v>
      </c>
      <c r="C32" s="147"/>
      <c r="D32" s="147">
        <v>4.4111739873093202E-3</v>
      </c>
    </row>
    <row r="33" spans="1:4" x14ac:dyDescent="0.25">
      <c r="A33" s="56" t="s">
        <v>150</v>
      </c>
      <c r="B33" s="147">
        <v>4.3956917103927301E-3</v>
      </c>
      <c r="C33" s="147"/>
      <c r="D33" s="147">
        <v>4.3956917103927301E-3</v>
      </c>
    </row>
    <row r="34" spans="1:4" x14ac:dyDescent="0.25">
      <c r="A34" s="56" t="s">
        <v>144</v>
      </c>
      <c r="B34" s="147">
        <v>4.3647183813282303E-3</v>
      </c>
      <c r="C34" s="147"/>
      <c r="D34" s="147">
        <v>4.3647183813282303E-3</v>
      </c>
    </row>
    <row r="35" spans="1:4" x14ac:dyDescent="0.25">
      <c r="A35" s="56" t="s">
        <v>145</v>
      </c>
      <c r="B35" s="147">
        <v>3.9493861954455201E-3</v>
      </c>
      <c r="C35" s="147"/>
      <c r="D35" s="147">
        <v>3.9493861954455201E-3</v>
      </c>
    </row>
    <row r="36" spans="1:4" x14ac:dyDescent="0.25">
      <c r="A36" s="56" t="s">
        <v>127</v>
      </c>
      <c r="B36" s="147">
        <v>3.4169620055917401E-3</v>
      </c>
      <c r="C36" s="147"/>
      <c r="D36" s="147">
        <v>3.4169620055917401E-3</v>
      </c>
    </row>
    <row r="37" spans="1:4" x14ac:dyDescent="0.25">
      <c r="A37" s="56" t="s">
        <v>149</v>
      </c>
      <c r="B37" s="147">
        <v>2.9428937418433001E-3</v>
      </c>
      <c r="C37" s="147"/>
      <c r="D37" s="147">
        <v>2.9428937418433001E-3</v>
      </c>
    </row>
    <row r="38" spans="1:4" x14ac:dyDescent="0.25">
      <c r="A38" s="56" t="s">
        <v>147</v>
      </c>
      <c r="B38" s="147">
        <v>2.5013614407059801E-3</v>
      </c>
      <c r="C38" s="147"/>
      <c r="D38" s="147">
        <v>2.5013614407059801E-3</v>
      </c>
    </row>
    <row r="39" spans="1:4" x14ac:dyDescent="0.25">
      <c r="A39" s="56" t="s">
        <v>153</v>
      </c>
      <c r="B39" s="147">
        <v>2.15898947279015E-3</v>
      </c>
      <c r="C39" s="147"/>
      <c r="D39" s="147">
        <v>2.15898947279015E-3</v>
      </c>
    </row>
    <row r="40" spans="1:4" x14ac:dyDescent="0.25">
      <c r="A40" s="56" t="s">
        <v>211</v>
      </c>
      <c r="B40" s="147">
        <v>1.5027215429887001E-3</v>
      </c>
      <c r="C40" s="147"/>
      <c r="D40" s="147">
        <v>1.5027215429887001E-3</v>
      </c>
    </row>
    <row r="41" spans="1:4" x14ac:dyDescent="0.25">
      <c r="D41" s="55"/>
    </row>
  </sheetData>
  <autoFilter ref="A1:D1" xr:uid="{00000000-0009-0000-0000-000023000000}">
    <sortState ref="A2:D40">
      <sortCondition descending="1" ref="D1"/>
    </sortState>
  </autoFilter>
  <sortState ref="A2:D41">
    <sortCondition ref="D2:D41"/>
  </sortState>
  <conditionalFormatting sqref="D2:D34">
    <cfRule type="cellIs" dxfId="74" priority="17" operator="greaterThan">
      <formula>1.95%</formula>
    </cfRule>
  </conditionalFormatting>
  <conditionalFormatting sqref="C5:C34">
    <cfRule type="cellIs" dxfId="73" priority="3" operator="greaterThan">
      <formula>1.95%</formula>
    </cfRule>
  </conditionalFormatting>
  <conditionalFormatting sqref="B2:B4">
    <cfRule type="cellIs" dxfId="72" priority="4" operator="greaterThan">
      <formula>1.95%</formula>
    </cfRule>
  </conditionalFormatting>
  <conditionalFormatting sqref="B5:B34">
    <cfRule type="cellIs" dxfId="71" priority="1" operator="greaterThan">
      <formula>1.95%</formula>
    </cfRule>
  </conditionalFormatting>
  <conditionalFormatting sqref="C2:C4">
    <cfRule type="cellIs" dxfId="70" priority="2" operator="greaterThan">
      <formula>1.95%</formula>
    </cfRule>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3"/>
  <sheetViews>
    <sheetView workbookViewId="0">
      <selection activeCell="A25" sqref="A25"/>
    </sheetView>
  </sheetViews>
  <sheetFormatPr defaultColWidth="9.1796875" defaultRowHeight="12.5" x14ac:dyDescent="0.25"/>
  <cols>
    <col min="1" max="1" width="142" style="25" customWidth="1"/>
    <col min="2" max="2" width="4.7265625" style="25" customWidth="1"/>
    <col min="3" max="16384" width="9.1796875" style="25"/>
  </cols>
  <sheetData>
    <row r="1" spans="1:1" s="19" customFormat="1" ht="17.25" customHeight="1" x14ac:dyDescent="0.25">
      <c r="A1" s="20" t="s">
        <v>285</v>
      </c>
    </row>
    <row r="2" spans="1:1" s="19" customFormat="1" ht="300" customHeight="1" x14ac:dyDescent="0.25"/>
    <row r="3" spans="1:1" s="19" customFormat="1" ht="224.25" customHeight="1"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36"/>
  <sheetViews>
    <sheetView workbookViewId="0">
      <selection activeCell="B36" sqref="B36"/>
    </sheetView>
  </sheetViews>
  <sheetFormatPr defaultRowHeight="12.5" x14ac:dyDescent="0.25"/>
  <cols>
    <col min="1" max="1" width="59.81640625" style="34" customWidth="1"/>
    <col min="2" max="2" width="12.54296875" customWidth="1"/>
  </cols>
  <sheetData>
    <row r="1" spans="1:40" s="3" customFormat="1" ht="84" x14ac:dyDescent="0.25">
      <c r="A1" s="2" t="s">
        <v>0</v>
      </c>
      <c r="B1" s="2" t="s">
        <v>6</v>
      </c>
      <c r="C1" s="2" t="s">
        <v>7</v>
      </c>
      <c r="D1" s="2" t="s">
        <v>8</v>
      </c>
      <c r="E1" s="2" t="s">
        <v>9</v>
      </c>
      <c r="F1" s="2" t="s">
        <v>10</v>
      </c>
      <c r="G1" s="2" t="s">
        <v>11</v>
      </c>
      <c r="H1" s="2" t="s">
        <v>12</v>
      </c>
      <c r="I1" s="2" t="s">
        <v>191</v>
      </c>
      <c r="J1" s="2" t="s">
        <v>13</v>
      </c>
      <c r="K1" s="2" t="s">
        <v>14</v>
      </c>
      <c r="L1" s="2" t="s">
        <v>15</v>
      </c>
      <c r="M1" s="2" t="s">
        <v>16</v>
      </c>
      <c r="N1" s="2" t="s">
        <v>17</v>
      </c>
      <c r="O1" s="2" t="s">
        <v>18</v>
      </c>
      <c r="P1" s="2" t="s">
        <v>19</v>
      </c>
      <c r="Q1" s="2" t="s">
        <v>20</v>
      </c>
      <c r="R1" s="2" t="s">
        <v>21</v>
      </c>
      <c r="S1" s="2" t="s">
        <v>22</v>
      </c>
      <c r="T1" s="2" t="s">
        <v>23</v>
      </c>
      <c r="U1" s="2" t="s">
        <v>24</v>
      </c>
      <c r="V1" s="2" t="s">
        <v>25</v>
      </c>
      <c r="W1" s="2" t="s">
        <v>26</v>
      </c>
      <c r="X1" s="2" t="s">
        <v>27</v>
      </c>
      <c r="Y1" s="2" t="s">
        <v>28</v>
      </c>
      <c r="Z1" s="2" t="s">
        <v>29</v>
      </c>
      <c r="AA1" s="2" t="s">
        <v>30</v>
      </c>
      <c r="AB1" s="2" t="s">
        <v>31</v>
      </c>
      <c r="AC1" s="2" t="s">
        <v>32</v>
      </c>
      <c r="AD1" s="2" t="s">
        <v>33</v>
      </c>
      <c r="AE1" s="2" t="s">
        <v>192</v>
      </c>
      <c r="AF1" s="2" t="s">
        <v>34</v>
      </c>
      <c r="AG1" s="2" t="s">
        <v>70</v>
      </c>
      <c r="AH1" s="2" t="s">
        <v>35</v>
      </c>
      <c r="AI1" s="2" t="s">
        <v>36</v>
      </c>
      <c r="AJ1" s="2" t="s">
        <v>37</v>
      </c>
      <c r="AK1" s="2" t="s">
        <v>38</v>
      </c>
      <c r="AL1" s="2" t="s">
        <v>39</v>
      </c>
      <c r="AM1" s="103" t="s">
        <v>40</v>
      </c>
      <c r="AN1" s="103" t="s">
        <v>41</v>
      </c>
    </row>
    <row r="2" spans="1:40" x14ac:dyDescent="0.25">
      <c r="A2" s="65" t="s">
        <v>1</v>
      </c>
      <c r="B2" s="93">
        <f>INDEX('B.Service Target Adult'!$D$2:$D$36,MATCH(RIGHT(B1,LEN(B1)-6),'B.Service Target Adult'!$A$2:$A$36,0))</f>
        <v>1.0561594202898601</v>
      </c>
      <c r="C2" s="93">
        <f>INDEX('B.Service Target Adult'!$D$2:$D$36,MATCH(RIGHT(C1,LEN(C1)-6),'B.Service Target Adult'!$A$2:$A$36,0))</f>
        <v>1.06841831425598</v>
      </c>
      <c r="D2" s="98">
        <f>INDEX('B.Service Target Adult'!$D$2:$D$36,MATCH(RIGHT(D1,LEN(D1)-6),'B.Service Target Adult'!$A$2:$A$36,0))</f>
        <v>0.83583356920464202</v>
      </c>
      <c r="E2" s="93">
        <f>INDEX('B.Service Target Adult'!$D$2:$D$36,MATCH(RIGHT(E1,LEN(E1)-6),'B.Service Target Adult'!$A$2:$A$36,0))</f>
        <v>1.0865800865800901</v>
      </c>
      <c r="F2" s="93">
        <f>INDEX('B.Service Target Adult'!$D$2:$D$36,MATCH(RIGHT(F1,LEN(F1)-6),'B.Service Target Adult'!$A$2:$A$36,0))</f>
        <v>1.01028473244968</v>
      </c>
      <c r="G2" s="93">
        <f>INDEX('B.Service Target Adult'!$D$2:$D$36,MATCH(RIGHT(G1,LEN(G1)-6),'B.Service Target Adult'!$A$2:$A$36,0))</f>
        <v>0.93647717484926796</v>
      </c>
      <c r="H2" s="98">
        <f>INDEX('B.Service Target Adult'!$D$2:$D$36,MATCH(RIGHT(H1,LEN(H1)-6),'B.Service Target Adult'!$A$2:$A$36,0))</f>
        <v>4.5454545454545496E-3</v>
      </c>
      <c r="I2" s="102">
        <f>INDEX('B.Service Target Adult'!$D$2:$D$36,MATCH(RIGHT(I1,LEN(I1)-6),'B.Service Target Adult'!$A$2:$A$36,0))</f>
        <v>1.03295040193718</v>
      </c>
      <c r="J2" s="98">
        <f>INDEX('B.Service Target Adult'!$D$2:$D$36,MATCH(RIGHT(J1,LEN(J1)-6),'B.Service Target Adult'!$A$2:$A$36,0))</f>
        <v>0.90435458786936196</v>
      </c>
      <c r="K2" s="93">
        <f>INDEX('B.Service Target Adult'!$D$2:$D$36,MATCH(RIGHT(K1,LEN(K1)-6),'B.Service Target Adult'!$A$2:$A$36,0))</f>
        <v>1.0411732456140399</v>
      </c>
      <c r="L2" s="93">
        <f>INDEX('B.Service Target Adult'!$D$2:$D$36,MATCH(RIGHT(L1,LEN(L1)-6),'B.Service Target Adult'!$A$2:$A$36,0))</f>
        <v>1.1062312312312299</v>
      </c>
      <c r="M2" s="98">
        <f>INDEX('B.Service Target Adult'!$D$2:$D$36,MATCH(RIGHT(M1,LEN(M1)-6),'B.Service Target Adult'!$A$2:$A$36,0))</f>
        <v>0.98253785945210104</v>
      </c>
      <c r="N2" s="98">
        <f>INDEX('B.Service Target Adult'!$D$2:$D$36,MATCH(RIGHT(N1,LEN(N1)-6),'B.Service Target Adult'!$A$2:$A$36,0))</f>
        <v>1.03947209105219</v>
      </c>
      <c r="O2" s="98">
        <f>INDEX('B.Service Target Adult'!$D$2:$D$36,MATCH(RIGHT(O1,LEN(O1)-6),'B.Service Target Adult'!$A$2:$A$36,0))</f>
        <v>1.14105594956659</v>
      </c>
      <c r="P2" s="98">
        <f>INDEX('B.Service Target Adult'!$D$2:$D$36,MATCH(RIGHT(P1,LEN(P1)-6),'B.Service Target Adult'!$A$2:$A$36,0))</f>
        <v>1.05539215686275</v>
      </c>
      <c r="Q2" s="98">
        <f>INDEX('B.Service Target Adult'!$D$2:$D$36,MATCH(RIGHT(Q1,LEN(Q1)-6),'B.Service Target Adult'!$A$2:$A$36,0))</f>
        <v>0.99197002141327595</v>
      </c>
      <c r="R2" s="98">
        <f>INDEX('B.Service Target Adult'!$D$2:$D$36,MATCH(RIGHT(R1,LEN(R1)-6),'B.Service Target Adult'!$A$2:$A$36,0))</f>
        <v>0.89783677482792501</v>
      </c>
      <c r="S2" s="86">
        <f>INDEX('B.Service Target Adult'!$D$2:$D$36,MATCH(RIGHT(S1,LEN(S1)-6),'B.Service Target Adult'!$A$2:$A$36,0))</f>
        <v>1.05341365461847</v>
      </c>
      <c r="T2" s="98">
        <f>INDEX('B.Service Target Adult'!$D$2:$D$36,MATCH(RIGHT(T1,LEN(T1)-6),'B.Service Target Adult'!$A$2:$A$36,0))</f>
        <v>1.0101179764047199</v>
      </c>
      <c r="U2" s="98">
        <f>INDEX('B.Service Target Adult'!$D$2:$D$36,MATCH(RIGHT(U1,LEN(U1)-6),'B.Service Target Adult'!$A$2:$A$36,0))</f>
        <v>1.07400327689787</v>
      </c>
      <c r="V2" s="98">
        <f>INDEX('B.Service Target Adult'!$D$2:$D$36,MATCH(RIGHT(V1,LEN(V1)-6),'B.Service Target Adult'!$A$2:$A$36,0))</f>
        <v>1.1214545454545499</v>
      </c>
      <c r="W2" s="93">
        <f>INDEX('B.Service Target Adult'!$D$2:$D$36,MATCH(RIGHT(W1,LEN(W1)-6),'B.Service Target Adult'!$A$2:$A$36,0))</f>
        <v>0.99938134125216505</v>
      </c>
      <c r="X2" s="98" t="e">
        <f>INDEX('B.Service Target Adult'!$D$2:$D$36,MATCH(RIGHT(X1,LEN(X1)-6),'B.Service Target Adult'!$A$2:$A$36,0))</f>
        <v>#N/A</v>
      </c>
      <c r="Y2" s="93">
        <f>INDEX('B.Service Target Adult'!$D$2:$D$36,MATCH(RIGHT(Y1,LEN(Y1)-6),'B.Service Target Adult'!$A$2:$A$36,0))</f>
        <v>1.1201694269941</v>
      </c>
      <c r="Z2" s="98">
        <f>INDEX('B.Service Target Adult'!$D$2:$D$36,MATCH(RIGHT(Z1,LEN(Z1)-6),'B.Service Target Adult'!$A$2:$A$36,0))</f>
        <v>0.99044609125254301</v>
      </c>
      <c r="AA2" s="93" t="e">
        <f>INDEX('B.Service Target Adult'!$D$2:$D$36,MATCH(RIGHT(AA1,LEN(AA1)-6),'B.Service Target Adult'!$A$2:$A$36,0))</f>
        <v>#N/A</v>
      </c>
      <c r="AB2" s="93" t="e">
        <f>INDEX('B.Service Target Adult'!$D$2:$D$36,MATCH(RIGHT(AB1,LEN(AB1)-6),'B.Service Target Adult'!$A$2:$A$36,0))</f>
        <v>#N/A</v>
      </c>
      <c r="AC2" s="93">
        <f>INDEX('B.Service Target Adult'!$D$2:$D$36,MATCH(RIGHT(AC1,LEN(AC1)-6),'B.Service Target Adult'!$A$2:$A$36,0))</f>
        <v>0.96370035193564596</v>
      </c>
      <c r="AD2" s="93">
        <f>INDEX('B.Service Target Adult'!$D$2:$D$36,MATCH(RIGHT(AD1,LEN(AD1)-6),'B.Service Target Adult'!$A$2:$A$36,0))</f>
        <v>1.0373716632443499</v>
      </c>
      <c r="AE2" s="102">
        <f>INDEX('B.Service Target Adult'!$D$2:$D$36,MATCH(RIGHT(AE1,LEN(AE1)-6),'B.Service Target Adult'!$A$2:$A$36,0))</f>
        <v>0.88257007007007005</v>
      </c>
      <c r="AF2" s="102">
        <f>INDEX('B.Service Target Adult'!$D$2:$D$36,MATCH(RIGHT(AF1,LEN(AF1)-6),'B.Service Target Adult'!$A$2:$A$36,0))</f>
        <v>0.972855785222143</v>
      </c>
      <c r="AG2" s="98">
        <f>INDEX('B.Service Target Adult'!$D$2:$D$36,MATCH(RIGHT(AG1,LEN(AG1)-6),'B.Service Target Adult'!$A$2:$A$36,0))</f>
        <v>1.0280102278010199</v>
      </c>
      <c r="AH2" s="98">
        <f>INDEX('B.Service Target Adult'!$D$2:$D$36,MATCH(RIGHT(AH1,LEN(AH1)-6),'B.Service Target Adult'!$A$2:$A$36,0))</f>
        <v>0.94453941120607798</v>
      </c>
      <c r="AI2" s="98" t="e">
        <f>INDEX('B.Service Target Adult'!$D$2:$D$36,MATCH(RIGHT(AI1,LEN(AI1)-6),'B.Service Target Adult'!$A$2:$A$36,0))</f>
        <v>#N/A</v>
      </c>
      <c r="AJ2" s="93">
        <f>INDEX('B.Service Target Adult'!$D$2:$D$36,MATCH(RIGHT(AJ1,LEN(AJ1)-6),'B.Service Target Adult'!$A$2:$A$36,0))</f>
        <v>1.0415595544130301</v>
      </c>
      <c r="AK2" s="93">
        <f>INDEX('B.Service Target Adult'!$D$2:$D$36,MATCH(RIGHT(AK1,LEN(AK1)-6),'B.Service Target Adult'!$A$2:$A$36,0))</f>
        <v>1.0763557483731001</v>
      </c>
      <c r="AL2" s="93">
        <f>INDEX('B.Service Target Adult'!$D$2:$D$36,MATCH(RIGHT(AL1,LEN(AL1)-6),'B.Service Target Adult'!$A$2:$A$36,0))</f>
        <v>1.01017474010175</v>
      </c>
      <c r="AM2" s="105">
        <f>INDEX('B.Service Target Adult'!$D$2:$D$36,MATCH(RIGHT(AM1,LEN(AM1)-6),'B.Service Target Adult'!$A$2:$A$36,0))</f>
        <v>1.07397003745318</v>
      </c>
      <c r="AN2" s="105">
        <f>INDEX('B.Service Target Adult'!$D$2:$D$36,MATCH(RIGHT(AN1,LEN(AN1)-6),'B.Service Target Adult'!$A$2:$A$36,0))</f>
        <v>1.0994431185361999</v>
      </c>
    </row>
    <row r="3" spans="1:40" x14ac:dyDescent="0.25">
      <c r="A3" s="65" t="s">
        <v>101</v>
      </c>
      <c r="B3" s="93" t="e">
        <f>INDEX(#REF!,MATCH(RIGHT(B1,LEN(B1)-6),#REF!,0))</f>
        <v>#REF!</v>
      </c>
      <c r="C3" s="94" t="e">
        <f>INDEX(#REF!,MATCH(RIGHT(C1,LEN(C1)-6),#REF!,0))</f>
        <v>#REF!</v>
      </c>
      <c r="D3" s="97" t="e">
        <f>INDEX(#REF!,MATCH(RIGHT(D1,LEN(D1)-6),#REF!,0))</f>
        <v>#REF!</v>
      </c>
      <c r="E3" s="94" t="e">
        <f>INDEX(#REF!,MATCH(RIGHT(E1,LEN(E1)-6),#REF!,0))</f>
        <v>#REF!</v>
      </c>
      <c r="F3" s="94" t="e">
        <f>INDEX(#REF!,MATCH(RIGHT(F1,LEN(F1)-6),#REF!,0))</f>
        <v>#REF!</v>
      </c>
      <c r="G3" s="97" t="e">
        <f>INDEX(#REF!,MATCH(RIGHT(G1,LEN(G1)-6),#REF!,0))</f>
        <v>#REF!</v>
      </c>
      <c r="H3" s="94" t="e">
        <f>INDEX(#REF!,MATCH(RIGHT(H1,LEN(H1)-6),#REF!,0))</f>
        <v>#REF!</v>
      </c>
      <c r="I3" s="94" t="e">
        <f>INDEX(#REF!,MATCH(RIGHT(I1,LEN(I1)-6),#REF!,0))</f>
        <v>#REF!</v>
      </c>
      <c r="J3" s="97" t="e">
        <f>INDEX(#REF!,MATCH(RIGHT(J1,LEN(J1)-6),#REF!,0))</f>
        <v>#REF!</v>
      </c>
      <c r="K3" s="97" t="e">
        <f>INDEX(#REF!,MATCH(RIGHT(K1,LEN(K1)-6),#REF!,0))</f>
        <v>#REF!</v>
      </c>
      <c r="L3" s="97" t="e">
        <f>INDEX(#REF!,MATCH(RIGHT(L1,LEN(L1)-6),#REF!,0))</f>
        <v>#REF!</v>
      </c>
      <c r="M3" s="97" t="e">
        <f>INDEX(#REF!,MATCH(RIGHT(M1,LEN(M1)-6),#REF!,0))</f>
        <v>#REF!</v>
      </c>
      <c r="N3" s="97" t="e">
        <f>INDEX(#REF!,MATCH(RIGHT(N1,LEN(N1)-6),#REF!,0))</f>
        <v>#REF!</v>
      </c>
      <c r="O3" s="97" t="e">
        <f>INDEX(#REF!,MATCH(RIGHT(O1,LEN(O1)-6),#REF!,0))</f>
        <v>#REF!</v>
      </c>
      <c r="P3" s="97" t="e">
        <f>INDEX(#REF!,MATCH(RIGHT(P1,LEN(P1)-6),#REF!,0))</f>
        <v>#REF!</v>
      </c>
      <c r="Q3" s="97" t="e">
        <f>INDEX(#REF!,MATCH(RIGHT(Q1,LEN(Q1)-6),#REF!,0))</f>
        <v>#REF!</v>
      </c>
      <c r="R3" s="97" t="e">
        <f>INDEX(#REF!,MATCH(RIGHT(R1,LEN(R1)-6),#REF!,0))</f>
        <v>#REF!</v>
      </c>
      <c r="S3" s="17" t="e">
        <f>INDEX(#REF!,MATCH(RIGHT(S1,LEN(S1)-6),#REF!,0))</f>
        <v>#REF!</v>
      </c>
      <c r="T3" s="97" t="e">
        <f>INDEX(#REF!,MATCH(RIGHT(T1,LEN(T1)-6),#REF!,0))</f>
        <v>#REF!</v>
      </c>
      <c r="U3" s="97" t="e">
        <f>INDEX(#REF!,MATCH(RIGHT(U1,LEN(U1)-6),#REF!,0))</f>
        <v>#REF!</v>
      </c>
      <c r="V3" s="97" t="e">
        <f>INDEX(#REF!,MATCH(RIGHT(V1,LEN(V1)-6),#REF!,0))</f>
        <v>#REF!</v>
      </c>
      <c r="W3" s="97" t="e">
        <f>INDEX(#REF!,MATCH(RIGHT(W1,LEN(W1)-6),#REF!,0))</f>
        <v>#REF!</v>
      </c>
      <c r="X3" s="94" t="e">
        <f>INDEX(#REF!,MATCH(RIGHT(X1,LEN(X1)-6),#REF!,0))</f>
        <v>#REF!</v>
      </c>
      <c r="Y3" s="97" t="e">
        <f>INDEX(#REF!,MATCH(RIGHT(Y1,LEN(Y1)-6),#REF!,0))</f>
        <v>#REF!</v>
      </c>
      <c r="Z3" s="97" t="e">
        <f>INDEX(#REF!,MATCH(RIGHT(Z1,LEN(Z1)-6),#REF!,0))</f>
        <v>#REF!</v>
      </c>
      <c r="AA3" s="97" t="e">
        <f>INDEX(#REF!,MATCH(RIGHT(AA1,LEN(AA1)-6),#REF!,0))</f>
        <v>#REF!</v>
      </c>
      <c r="AB3" s="97" t="e">
        <f>INDEX(#REF!,MATCH(RIGHT(AB1,LEN(AB1)-6),#REF!,0))</f>
        <v>#REF!</v>
      </c>
      <c r="AC3" s="97" t="e">
        <f>INDEX(#REF!,MATCH(RIGHT(AC1,LEN(AC1)-6),#REF!,0))</f>
        <v>#REF!</v>
      </c>
      <c r="AD3" s="97" t="e">
        <f>INDEX(#REF!,MATCH(RIGHT(AD1,LEN(AD1)-6),#REF!,0))</f>
        <v>#REF!</v>
      </c>
      <c r="AE3" s="97" t="e">
        <f>INDEX(#REF!,MATCH(RIGHT(AE1,LEN(AE1)-6),#REF!,0))</f>
        <v>#REF!</v>
      </c>
      <c r="AF3" s="97" t="e">
        <f>INDEX(#REF!,MATCH(RIGHT(AF1,LEN(AF1)-6),#REF!,0))</f>
        <v>#REF!</v>
      </c>
      <c r="AG3" s="94" t="e">
        <f>INDEX(#REF!,MATCH(RIGHT(AG1,LEN(AG1)-6),#REF!,0))</f>
        <v>#REF!</v>
      </c>
      <c r="AH3" s="94" t="e">
        <f>INDEX(#REF!,MATCH(RIGHT(AH1,LEN(AH1)-6),#REF!,0))</f>
        <v>#REF!</v>
      </c>
      <c r="AI3" s="97" t="e">
        <f>INDEX(#REF!,MATCH(RIGHT(AI1,LEN(AI1)-6),#REF!,0))</f>
        <v>#REF!</v>
      </c>
      <c r="AJ3" s="94" t="e">
        <f>INDEX(#REF!,MATCH(RIGHT(AJ1,LEN(AJ1)-6),#REF!,0))</f>
        <v>#REF!</v>
      </c>
      <c r="AK3" s="97" t="e">
        <f>INDEX(#REF!,MATCH(RIGHT(AK1,LEN(AK1)-6),#REF!,0))</f>
        <v>#REF!</v>
      </c>
      <c r="AL3" s="97" t="e">
        <f>INDEX(#REF!,MATCH(RIGHT(AL1,LEN(AL1)-6),#REF!,0))</f>
        <v>#REF!</v>
      </c>
      <c r="AM3" s="105" t="e">
        <f>INDEX(#REF!,MATCH(RIGHT(AM1,LEN(AM1)-6),#REF!,0))</f>
        <v>#REF!</v>
      </c>
      <c r="AN3" s="105" t="e">
        <f>INDEX(#REF!,MATCH(RIGHT(AN1,LEN(AN1)-6),#REF!,0))</f>
        <v>#REF!</v>
      </c>
    </row>
    <row r="4" spans="1:40" x14ac:dyDescent="0.25">
      <c r="A4" s="65" t="s">
        <v>173</v>
      </c>
      <c r="B4" s="93" t="e">
        <f>INDEX(#REF!,MATCH(RIGHT(B1,LEN(B1)-6),#REF!,0))</f>
        <v>#REF!</v>
      </c>
      <c r="C4" s="90" t="e">
        <f>INDEX(#REF!,MATCH(RIGHT(C1,LEN(C1)-6),#REF!,0))</f>
        <v>#REF!</v>
      </c>
      <c r="D4" s="90" t="e">
        <f>INDEX(#REF!,MATCH(RIGHT(D1,LEN(D1)-6),#REF!,0))</f>
        <v>#REF!</v>
      </c>
      <c r="E4" s="90" t="e">
        <f>INDEX(#REF!,MATCH(RIGHT(E1,LEN(E1)-6),#REF!,0))</f>
        <v>#REF!</v>
      </c>
      <c r="F4" s="90" t="e">
        <f>INDEX(#REF!,MATCH(RIGHT(F1,LEN(F1)-6),#REF!,0))</f>
        <v>#REF!</v>
      </c>
      <c r="G4" s="90" t="e">
        <f>INDEX(#REF!,MATCH(RIGHT(G1,LEN(G1)-6),#REF!,0))</f>
        <v>#REF!</v>
      </c>
      <c r="H4" s="90" t="e">
        <f>INDEX(#REF!,MATCH(RIGHT(H1,LEN(H1)-6),#REF!,0))</f>
        <v>#REF!</v>
      </c>
      <c r="I4" s="90"/>
      <c r="J4" s="90" t="e">
        <f>INDEX(#REF!,MATCH(RIGHT(J1,LEN(J1)-6),#REF!,0))</f>
        <v>#REF!</v>
      </c>
      <c r="K4" s="90" t="e">
        <f>INDEX(#REF!,MATCH(RIGHT(K1,LEN(K1)-6),#REF!,0))</f>
        <v>#REF!</v>
      </c>
      <c r="L4" s="90" t="e">
        <f>INDEX(#REF!,MATCH(RIGHT(L1,LEN(L1)-6),#REF!,0))</f>
        <v>#REF!</v>
      </c>
      <c r="M4" s="90" t="e">
        <f>INDEX(#REF!,MATCH(RIGHT(M1,LEN(M1)-6),#REF!,0))</f>
        <v>#REF!</v>
      </c>
      <c r="N4" s="90" t="e">
        <f>INDEX(#REF!,MATCH(RIGHT(N1,LEN(N1)-6),#REF!,0))</f>
        <v>#REF!</v>
      </c>
      <c r="O4" s="90" t="e">
        <f>INDEX(#REF!,MATCH(RIGHT(O1,LEN(O1)-6),#REF!,0))</f>
        <v>#REF!</v>
      </c>
      <c r="P4" s="90" t="e">
        <f>INDEX(#REF!,MATCH(RIGHT(P1,LEN(P1)-6),#REF!,0))</f>
        <v>#REF!</v>
      </c>
      <c r="Q4" s="90" t="e">
        <f>INDEX(#REF!,MATCH(RIGHT(Q1,LEN(Q1)-6),#REF!,0))</f>
        <v>#REF!</v>
      </c>
      <c r="R4" s="90" t="e">
        <f>INDEX(#REF!,MATCH(RIGHT(R1,LEN(R1)-6),#REF!,0))</f>
        <v>#REF!</v>
      </c>
      <c r="S4" s="87" t="e">
        <f>INDEX(#REF!,MATCH(RIGHT(S1,LEN(S1)-6),#REF!,0))</f>
        <v>#REF!</v>
      </c>
      <c r="T4" s="90" t="e">
        <f>INDEX(#REF!,MATCH(RIGHT(T1,LEN(T1)-6),#REF!,0))</f>
        <v>#REF!</v>
      </c>
      <c r="U4" s="90" t="e">
        <f>INDEX(#REF!,MATCH(RIGHT(U1,LEN(U1)-6),#REF!,0))</f>
        <v>#REF!</v>
      </c>
      <c r="V4" s="90" t="e">
        <f>INDEX(#REF!,MATCH(RIGHT(V1,LEN(V1)-6),#REF!,0))</f>
        <v>#REF!</v>
      </c>
      <c r="W4" s="90" t="e">
        <f>INDEX(#REF!,MATCH(RIGHT(W1,LEN(W1)-6),#REF!,0))</f>
        <v>#REF!</v>
      </c>
      <c r="X4" s="90" t="e">
        <f>INDEX(#REF!,MATCH(RIGHT(X1,LEN(X1)-6),#REF!,0))</f>
        <v>#REF!</v>
      </c>
      <c r="Y4" s="90" t="e">
        <f>INDEX(#REF!,MATCH(RIGHT(Y1,LEN(Y1)-6),#REF!,0))</f>
        <v>#REF!</v>
      </c>
      <c r="Z4" s="90" t="e">
        <f>INDEX(#REF!,MATCH(RIGHT(Z1,LEN(Z1)-6),#REF!,0))</f>
        <v>#REF!</v>
      </c>
      <c r="AA4" s="90" t="e">
        <f>INDEX(#REF!,MATCH(RIGHT(AA1,LEN(AA1)-6),#REF!,0))</f>
        <v>#REF!</v>
      </c>
      <c r="AB4" s="90" t="e">
        <f>INDEX(#REF!,MATCH(RIGHT(AB1,LEN(AB1)-6),#REF!,0))</f>
        <v>#REF!</v>
      </c>
      <c r="AC4" s="90" t="e">
        <f>INDEX(#REF!,MATCH(RIGHT(AC1,LEN(AC1)-6),#REF!,0))</f>
        <v>#REF!</v>
      </c>
      <c r="AD4" s="90" t="e">
        <f>INDEX(#REF!,MATCH(RIGHT(AD1,LEN(AD1)-6),#REF!,0))</f>
        <v>#REF!</v>
      </c>
      <c r="AE4" s="90"/>
      <c r="AF4" s="90" t="e">
        <f>INDEX(#REF!,MATCH(RIGHT(AF1,LEN(AF1)-6),#REF!,0))</f>
        <v>#REF!</v>
      </c>
      <c r="AG4" s="90" t="e">
        <f>INDEX(#REF!,MATCH(RIGHT(AG1,LEN(AG1)-6),#REF!,0))</f>
        <v>#REF!</v>
      </c>
      <c r="AH4" s="90" t="e">
        <f>INDEX(#REF!,MATCH(RIGHT(AH1,LEN(AH1)-6),#REF!,0))</f>
        <v>#REF!</v>
      </c>
      <c r="AI4" s="90" t="e">
        <f>INDEX(#REF!,MATCH(RIGHT(AI1,LEN(AI1)-6),#REF!,0))</f>
        <v>#REF!</v>
      </c>
      <c r="AJ4" s="90" t="e">
        <f>INDEX(#REF!,MATCH(RIGHT(AJ1,LEN(AJ1)-6),#REF!,0))</f>
        <v>#REF!</v>
      </c>
      <c r="AK4" s="90" t="e">
        <f>INDEX(#REF!,MATCH(RIGHT(AK1,LEN(AK1)-6),#REF!,0))</f>
        <v>#REF!</v>
      </c>
      <c r="AL4" s="90" t="e">
        <f>INDEX(#REF!,MATCH(RIGHT(AL1,LEN(AL1)-6),#REF!,0))</f>
        <v>#REF!</v>
      </c>
      <c r="AM4" s="105" t="e">
        <f>INDEX(#REF!,MATCH(RIGHT(AM1,LEN(AM1)-6),#REF!,0))</f>
        <v>#REF!</v>
      </c>
      <c r="AN4" s="105" t="e">
        <f>INDEX(#REF!,MATCH(RIGHT(AN1,LEN(AN1)-6),#REF!,0))</f>
        <v>#REF!</v>
      </c>
    </row>
    <row r="5" spans="1:40" x14ac:dyDescent="0.25">
      <c r="A5" s="65" t="s">
        <v>174</v>
      </c>
      <c r="B5" s="93" t="e">
        <f>INDEX(P.AdultLifeDomainFunctioning!$D$2:$D$36,MATCH(RIGHT(B1,LEN(B1)-6),P.AdultLifeDomainFunctioning!$A$2:$A$36,0))</f>
        <v>#N/A</v>
      </c>
      <c r="C5" s="90">
        <f>INDEX(P.AdultLifeDomainFunctioning!$D$2:$D$36,MATCH(RIGHT(C1,LEN(C1)-6),P.AdultLifeDomainFunctioning!$A$2:$A$36,0))</f>
        <v>0.115671641791045</v>
      </c>
      <c r="D5" s="90">
        <f>INDEX(P.AdultLifeDomainFunctioning!$D$2:$D$36,MATCH(RIGHT(D1,LEN(D1)-6),P.AdultLifeDomainFunctioning!$A$2:$A$36,0))</f>
        <v>0.189961880559085</v>
      </c>
      <c r="E5" s="90">
        <f>INDEX(P.AdultLifeDomainFunctioning!$D$2:$D$36,MATCH(RIGHT(E1,LEN(E1)-6),P.AdultLifeDomainFunctioning!$A$2:$A$36,0))</f>
        <v>0.198641765704584</v>
      </c>
      <c r="F5" s="90">
        <f>INDEX(P.AdultLifeDomainFunctioning!$D$2:$D$36,MATCH(RIGHT(F1,LEN(F1)-6),P.AdultLifeDomainFunctioning!$A$2:$A$36,0))</f>
        <v>0.17228226319135401</v>
      </c>
      <c r="G5" s="90">
        <f>INDEX(P.AdultLifeDomainFunctioning!$D$2:$D$36,MATCH(RIGHT(G1,LEN(G1)-6),P.AdultLifeDomainFunctioning!$A$2:$A$36,0))</f>
        <v>0.22305764411027601</v>
      </c>
      <c r="H5" s="90">
        <f>INDEX(P.AdultLifeDomainFunctioning!$D$2:$D$36,MATCH(RIGHT(H1,LEN(H1)-6),P.AdultLifeDomainFunctioning!$A$2:$A$36,0))</f>
        <v>0.33333333333333298</v>
      </c>
      <c r="I5" s="90"/>
      <c r="J5" s="90">
        <f>INDEX(P.AdultLifeDomainFunctioning!$D$2:$D$36,MATCH(RIGHT(J1,LEN(J1)-6),P.AdultLifeDomainFunctioning!$A$2:$A$36,0))</f>
        <v>0.151270207852194</v>
      </c>
      <c r="K5" s="90">
        <f>INDEX(P.AdultLifeDomainFunctioning!$D$2:$D$36,MATCH(RIGHT(K1,LEN(K1)-6),P.AdultLifeDomainFunctioning!$A$2:$A$36,0))</f>
        <v>0.39210998206814102</v>
      </c>
      <c r="L5" s="90" t="e">
        <f>INDEX(P.AdultLifeDomainFunctioning!$D$2:$D$36,MATCH(RIGHT(L1,LEN(L1)-6),P.AdultLifeDomainFunctioning!$A$2:$A$36,0))</f>
        <v>#N/A</v>
      </c>
      <c r="M5" s="90">
        <f>INDEX(P.AdultLifeDomainFunctioning!$D$2:$D$36,MATCH(RIGHT(M1,LEN(M1)-6),P.AdultLifeDomainFunctioning!$A$2:$A$36,0))</f>
        <v>0.183362971744714</v>
      </c>
      <c r="N5" s="90">
        <f>INDEX(P.AdultLifeDomainFunctioning!$D$2:$D$36,MATCH(RIGHT(N1,LEN(N1)-6),P.AdultLifeDomainFunctioning!$A$2:$A$36,0))</f>
        <v>0.27871054398925499</v>
      </c>
      <c r="O5" s="90">
        <f>INDEX(P.AdultLifeDomainFunctioning!$D$2:$D$36,MATCH(RIGHT(O1,LEN(O1)-6),P.AdultLifeDomainFunctioning!$A$2:$A$36,0))</f>
        <v>0.117196056955093</v>
      </c>
      <c r="P5" s="90">
        <f>INDEX(P.AdultLifeDomainFunctioning!$D$2:$D$36,MATCH(RIGHT(P1,LEN(P1)-6),P.AdultLifeDomainFunctioning!$A$2:$A$36,0))</f>
        <v>0.18699186991869901</v>
      </c>
      <c r="Q5" s="90" t="e">
        <f>INDEX(P.AdultLifeDomainFunctioning!$D$2:$D$36,MATCH(RIGHT(Q1,LEN(Q1)-6),P.AdultLifeDomainFunctioning!$A$2:$A$36,0))</f>
        <v>#N/A</v>
      </c>
      <c r="R5" s="90">
        <f>INDEX(P.AdultLifeDomainFunctioning!$D$2:$D$36,MATCH(RIGHT(R1,LEN(R1)-6),P.AdultLifeDomainFunctioning!$A$2:$A$36,0))</f>
        <v>0.27692307692307699</v>
      </c>
      <c r="S5" s="87">
        <f>INDEX(P.AdultLifeDomainFunctioning!$D$2:$D$36,MATCH(RIGHT(S1,LEN(S1)-6),P.AdultLifeDomainFunctioning!$A$2:$A$36,0))</f>
        <v>0.297828335056877</v>
      </c>
      <c r="T5" s="90">
        <f>INDEX(P.AdultLifeDomainFunctioning!$D$2:$D$36,MATCH(RIGHT(T1,LEN(T1)-6),P.AdultLifeDomainFunctioning!$A$2:$A$36,0))</f>
        <v>0.145889241278361</v>
      </c>
      <c r="U5" s="90">
        <f>INDEX(P.AdultLifeDomainFunctioning!$D$2:$D$36,MATCH(RIGHT(U1,LEN(U1)-6),P.AdultLifeDomainFunctioning!$A$2:$A$36,0))</f>
        <v>9.2864125122189597E-2</v>
      </c>
      <c r="V5" s="90">
        <f>INDEX(P.AdultLifeDomainFunctioning!$D$2:$D$36,MATCH(RIGHT(V1,LEN(V1)-6),P.AdultLifeDomainFunctioning!$A$2:$A$36,0))</f>
        <v>0.38679245283018898</v>
      </c>
      <c r="W5" s="90">
        <f>INDEX(P.AdultLifeDomainFunctioning!$D$2:$D$36,MATCH(RIGHT(W1,LEN(W1)-6),P.AdultLifeDomainFunctioning!$A$2:$A$36,0))</f>
        <v>0.14313471502590699</v>
      </c>
      <c r="X5" s="90">
        <f>INDEX(P.AdultLifeDomainFunctioning!$D$2:$D$36,MATCH(RIGHT(X1,LEN(X1)-6),P.AdultLifeDomainFunctioning!$A$2:$A$36,0))</f>
        <v>0.23253275109170299</v>
      </c>
      <c r="Y5" s="90">
        <f>INDEX(P.AdultLifeDomainFunctioning!$D$2:$D$36,MATCH(RIGHT(Y1,LEN(Y1)-6),P.AdultLifeDomainFunctioning!$A$2:$A$36,0))</f>
        <v>0.17773339990015</v>
      </c>
      <c r="Z5" s="90">
        <f>INDEX(P.AdultLifeDomainFunctioning!$D$2:$D$36,MATCH(RIGHT(Z1,LEN(Z1)-6),P.AdultLifeDomainFunctioning!$A$2:$A$36,0))</f>
        <v>0.35900050994390598</v>
      </c>
      <c r="AA5" s="90">
        <f>INDEX(P.AdultLifeDomainFunctioning!$D$2:$D$36,MATCH(RIGHT(AA1,LEN(AA1)-6),P.AdultLifeDomainFunctioning!$A$2:$A$36,0))</f>
        <v>0.17060367454068201</v>
      </c>
      <c r="AB5" s="90">
        <f>INDEX(P.AdultLifeDomainFunctioning!$D$2:$D$36,MATCH(RIGHT(AB1,LEN(AB1)-6),P.AdultLifeDomainFunctioning!$A$2:$A$36,0))</f>
        <v>0.29458794587945902</v>
      </c>
      <c r="AC5" s="90">
        <f>INDEX(P.AdultLifeDomainFunctioning!$D$2:$D$36,MATCH(RIGHT(AC1,LEN(AC1)-6),P.AdultLifeDomainFunctioning!$A$2:$A$36,0))</f>
        <v>0.23442449841605101</v>
      </c>
      <c r="AD5" s="90" t="e">
        <f>INDEX(P.AdultLifeDomainFunctioning!$D$2:$D$36,MATCH(RIGHT(AD1,LEN(AD1)-6),P.AdultLifeDomainFunctioning!$A$2:$A$36,0))</f>
        <v>#N/A</v>
      </c>
      <c r="AE5" s="90"/>
      <c r="AF5" s="90">
        <f>INDEX(P.AdultLifeDomainFunctioning!$D$2:$D$36,MATCH(RIGHT(AF1,LEN(AF1)-6),P.AdultLifeDomainFunctioning!$A$2:$A$36,0))</f>
        <v>0.35189309576837402</v>
      </c>
      <c r="AG5" s="90">
        <f>INDEX(P.AdultLifeDomainFunctioning!$D$2:$D$36,MATCH(RIGHT(AG1,LEN(AG1)-6),P.AdultLifeDomainFunctioning!$A$2:$A$36,0))</f>
        <v>0.118085106382979</v>
      </c>
      <c r="AH5" s="90">
        <f>INDEX(P.AdultLifeDomainFunctioning!$D$2:$D$36,MATCH(RIGHT(AH1,LEN(AH1)-6),P.AdultLifeDomainFunctioning!$A$2:$A$36,0))</f>
        <v>0.21794871794871801</v>
      </c>
      <c r="AI5" s="90">
        <f>INDEX(P.AdultLifeDomainFunctioning!$D$2:$D$36,MATCH(RIGHT(AI1,LEN(AI1)-6),P.AdultLifeDomainFunctioning!$A$2:$A$36,0))</f>
        <v>0.26439232409381702</v>
      </c>
      <c r="AJ5" s="90">
        <f>INDEX(P.AdultLifeDomainFunctioning!$D$2:$D$36,MATCH(RIGHT(AJ1,LEN(AJ1)-6),P.AdultLifeDomainFunctioning!$A$2:$A$36,0))</f>
        <v>0.22857142857142901</v>
      </c>
      <c r="AK5" s="90">
        <f>INDEX(P.AdultLifeDomainFunctioning!$D$2:$D$36,MATCH(RIGHT(AK1,LEN(AK1)-6),P.AdultLifeDomainFunctioning!$A$2:$A$36,0))</f>
        <v>0.165501165501166</v>
      </c>
      <c r="AL5" s="90">
        <f>INDEX(P.AdultLifeDomainFunctioning!$D$2:$D$36,MATCH(RIGHT(AL1,LEN(AL1)-6),P.AdultLifeDomainFunctioning!$A$2:$A$36,0))</f>
        <v>0.18788958147818299</v>
      </c>
      <c r="AM5" s="105">
        <f>INDEX(P.AdultLifeDomainFunctioning!$D$2:$D$36,MATCH(RIGHT(AM1,LEN(AM1)-6),P.AdultLifeDomainFunctioning!$A$2:$A$36,0))</f>
        <v>0.25151719487525298</v>
      </c>
      <c r="AN5" s="105">
        <f>INDEX(P.AdultLifeDomainFunctioning!$D$2:$D$36,MATCH(RIGHT(AN1,LEN(AN1)-6),P.AdultLifeDomainFunctioning!$A$2:$A$36,0))</f>
        <v>0.30533683289588798</v>
      </c>
    </row>
    <row r="6" spans="1:40" x14ac:dyDescent="0.25">
      <c r="A6" s="65" t="s">
        <v>172</v>
      </c>
      <c r="B6" s="93">
        <f>INDEX(L.EducationalorVolunteeringStre!$D$3:$D$38,MATCH(RIGHT(B1,LEN(B1)-6),L.EducationalorVolunteeringStre!$A$3:$A$38,0))</f>
        <v>0.34699999999999998</v>
      </c>
      <c r="C6" s="90" t="e">
        <f>INDEX(L.EducationalorVolunteeringStre!$D$3:$D$38,MATCH(RIGHT(C1,LEN(C1)-6),L.EducationalorVolunteeringStre!$A$3:$A$38,0))</f>
        <v>#N/A</v>
      </c>
      <c r="D6" s="90">
        <f>INDEX(L.EducationalorVolunteeringStre!$D$3:$D$38,MATCH(RIGHT(D1,LEN(D1)-6),L.EducationalorVolunteeringStre!$A$3:$A$38,0))</f>
        <v>0.36099999999999999</v>
      </c>
      <c r="E6" s="90">
        <f>INDEX(L.EducationalorVolunteeringStre!$D$3:$D$38,MATCH(RIGHT(E1,LEN(E1)-6),L.EducationalorVolunteeringStre!$A$3:$A$38,0))</f>
        <v>0.42</v>
      </c>
      <c r="F6" s="90">
        <f>INDEX(L.EducationalorVolunteeringStre!$D$3:$D$38,MATCH(RIGHT(F1,LEN(F1)-6),L.EducationalorVolunteeringStre!$A$3:$A$38,0))</f>
        <v>0.29199999999999998</v>
      </c>
      <c r="G6" s="90">
        <f>INDEX(L.EducationalorVolunteeringStre!$D$3:$D$38,MATCH(RIGHT(G1,LEN(G1)-6),L.EducationalorVolunteeringStre!$A$3:$A$38,0))</f>
        <v>0.52</v>
      </c>
      <c r="H6" s="90" t="e">
        <f>INDEX(L.EducationalorVolunteeringStre!$D$3:$D$38,MATCH(RIGHT(H1,LEN(H1)-6),L.EducationalorVolunteeringStre!$A$3:$A$38,0))</f>
        <v>#N/A</v>
      </c>
      <c r="I6" s="90"/>
      <c r="J6" s="90">
        <f>INDEX(L.EducationalorVolunteeringStre!$D$3:$D$38,MATCH(RIGHT(J1,LEN(J1)-6),L.EducationalorVolunteeringStre!$A$3:$A$38,0))</f>
        <v>0.56799999999999995</v>
      </c>
      <c r="K6" s="90">
        <f>INDEX(L.EducationalorVolunteeringStre!$D$3:$D$38,MATCH(RIGHT(K1,LEN(K1)-6),L.EducationalorVolunteeringStre!$A$3:$A$38,0))</f>
        <v>0.45200000000000001</v>
      </c>
      <c r="L6" s="90">
        <f>INDEX(L.EducationalorVolunteeringStre!$D$3:$D$38,MATCH(RIGHT(L1,LEN(L1)-6),L.EducationalorVolunteeringStre!$A$3:$A$38,0))</f>
        <v>0.25600000000000001</v>
      </c>
      <c r="M6" s="90">
        <f>INDEX(L.EducationalorVolunteeringStre!$D$3:$D$38,MATCH(RIGHT(M1,LEN(M1)-6),L.EducationalorVolunteeringStre!$A$3:$A$38,0))</f>
        <v>0.379</v>
      </c>
      <c r="N6" s="90">
        <f>INDEX(L.EducationalorVolunteeringStre!$D$3:$D$38,MATCH(RIGHT(N1,LEN(N1)-6),L.EducationalorVolunteeringStre!$A$3:$A$38,0))</f>
        <v>0.41399999999999998</v>
      </c>
      <c r="O6" s="90">
        <f>INDEX(L.EducationalorVolunteeringStre!$D$3:$D$38,MATCH(RIGHT(O1,LEN(O1)-6),L.EducationalorVolunteeringStre!$A$3:$A$38,0))</f>
        <v>0.18099999999999999</v>
      </c>
      <c r="P6" s="90">
        <f>INDEX(L.EducationalorVolunteeringStre!$D$3:$D$38,MATCH(RIGHT(P1,LEN(P1)-6),L.EducationalorVolunteeringStre!$A$3:$A$38,0))</f>
        <v>0.33200000000000002</v>
      </c>
      <c r="Q6" s="90">
        <f>INDEX(L.EducationalorVolunteeringStre!$D$3:$D$38,MATCH(RIGHT(Q1,LEN(Q1)-6),L.EducationalorVolunteeringStre!$A$3:$A$38,0))</f>
        <v>0.52600000000000002</v>
      </c>
      <c r="R6" s="90">
        <f>INDEX(L.EducationalorVolunteeringStre!$D$3:$D$38,MATCH(RIGHT(R1,LEN(R1)-6),L.EducationalorVolunteeringStre!$A$3:$A$38,0))</f>
        <v>0.32200000000000001</v>
      </c>
      <c r="S6" s="87">
        <f>INDEX(L.EducationalorVolunteeringStre!$D$3:$D$38,MATCH(RIGHT(S1,LEN(S1)-6),L.EducationalorVolunteeringStre!$A$3:$A$38,0))</f>
        <v>0.54200000000000004</v>
      </c>
      <c r="T6" s="90">
        <f>INDEX(L.EducationalorVolunteeringStre!$D$3:$D$38,MATCH(RIGHT(T1,LEN(T1)-6),L.EducationalorVolunteeringStre!$A$3:$A$38,0))</f>
        <v>0.36299999999999999</v>
      </c>
      <c r="U6" s="90">
        <f>INDEX(L.EducationalorVolunteeringStre!$D$3:$D$38,MATCH(RIGHT(U1,LEN(U1)-6),L.EducationalorVolunteeringStre!$A$3:$A$38,0))</f>
        <v>0.45300000000000001</v>
      </c>
      <c r="V6" s="90">
        <f>INDEX(L.EducationalorVolunteeringStre!$D$3:$D$38,MATCH(RIGHT(V1,LEN(V1)-6),L.EducationalorVolunteeringStre!$A$3:$A$38,0))</f>
        <v>0.45200000000000001</v>
      </c>
      <c r="W6" s="90">
        <f>INDEX(L.EducationalorVolunteeringStre!$D$3:$D$38,MATCH(RIGHT(W1,LEN(W1)-6),L.EducationalorVolunteeringStre!$A$3:$A$38,0))</f>
        <v>0.29799999999999999</v>
      </c>
      <c r="X6" s="90">
        <f>INDEX(L.EducationalorVolunteeringStre!$D$3:$D$38,MATCH(RIGHT(X1,LEN(X1)-6),L.EducationalorVolunteeringStre!$A$3:$A$38,0))</f>
        <v>0.36499999999999999</v>
      </c>
      <c r="Y6" s="90">
        <f>INDEX(L.EducationalorVolunteeringStre!$D$3:$D$38,MATCH(RIGHT(Y1,LEN(Y1)-6),L.EducationalorVolunteeringStre!$A$3:$A$38,0))</f>
        <v>0.30299999999999999</v>
      </c>
      <c r="Z6" s="90">
        <f>INDEX(L.EducationalorVolunteeringStre!$D$3:$D$38,MATCH(RIGHT(Z1,LEN(Z1)-6),L.EducationalorVolunteeringStre!$A$3:$A$38,0))</f>
        <v>0.40400000000000003</v>
      </c>
      <c r="AA6" s="90">
        <f>INDEX(L.EducationalorVolunteeringStre!$D$3:$D$38,MATCH(RIGHT(AA1,LEN(AA1)-6),L.EducationalorVolunteeringStre!$A$3:$A$38,0))</f>
        <v>0.44400000000000001</v>
      </c>
      <c r="AB6" s="90">
        <f>INDEX(L.EducationalorVolunteeringStre!$D$3:$D$38,MATCH(RIGHT(AB1,LEN(AB1)-6),L.EducationalorVolunteeringStre!$A$3:$A$38,0))</f>
        <v>0.27</v>
      </c>
      <c r="AC6" s="90">
        <f>INDEX(L.EducationalorVolunteeringStre!$D$3:$D$38,MATCH(RIGHT(AC1,LEN(AC1)-6),L.EducationalorVolunteeringStre!$A$3:$A$38,0))</f>
        <v>0.39600000000000002</v>
      </c>
      <c r="AD6" s="90">
        <f>INDEX(L.EducationalorVolunteeringStre!$D$3:$D$38,MATCH(RIGHT(AD1,LEN(AD1)-6),L.EducationalorVolunteeringStre!$A$3:$A$38,0))</f>
        <v>0.52700000000000002</v>
      </c>
      <c r="AE6" s="90"/>
      <c r="AF6" s="90">
        <f>INDEX(L.EducationalorVolunteeringStre!$D$3:$D$38,MATCH(RIGHT(AF1,LEN(AF1)-6),L.EducationalorVolunteeringStre!$A$3:$A$38,0))</f>
        <v>0.375</v>
      </c>
      <c r="AG6" s="90" t="e">
        <f>INDEX(L.EducationalorVolunteeringStre!$D$3:$D$38,MATCH(RIGHT(AG1,LEN(AG1)-6),L.EducationalorVolunteeringStre!$A$3:$A$38,0))</f>
        <v>#N/A</v>
      </c>
      <c r="AH6" s="90">
        <f>INDEX(L.EducationalorVolunteeringStre!$D$3:$D$38,MATCH(RIGHT(AH1,LEN(AH1)-6),L.EducationalorVolunteeringStre!$A$3:$A$38,0))</f>
        <v>0.54400000000000004</v>
      </c>
      <c r="AI6" s="90">
        <f>INDEX(L.EducationalorVolunteeringStre!$D$3:$D$38,MATCH(RIGHT(AI1,LEN(AI1)-6),L.EducationalorVolunteeringStre!$A$3:$A$38,0))</f>
        <v>0.43099999999999999</v>
      </c>
      <c r="AJ6" s="90">
        <f>INDEX(L.EducationalorVolunteeringStre!$D$3:$D$38,MATCH(RIGHT(AJ1,LEN(AJ1)-6),L.EducationalorVolunteeringStre!$A$3:$A$38,0))</f>
        <v>0.26300000000000001</v>
      </c>
      <c r="AK6" s="90">
        <f>INDEX(L.EducationalorVolunteeringStre!$D$3:$D$38,MATCH(RIGHT(AK1,LEN(AK1)-6),L.EducationalorVolunteeringStre!$A$3:$A$38,0))</f>
        <v>0.29699999999999999</v>
      </c>
      <c r="AL6" s="90">
        <f>INDEX(L.EducationalorVolunteeringStre!$D$3:$D$38,MATCH(RIGHT(AL1,LEN(AL1)-6),L.EducationalorVolunteeringStre!$A$3:$A$38,0))</f>
        <v>0.48199999999999998</v>
      </c>
      <c r="AM6" s="105">
        <f>INDEX(L.EducationalorVolunteeringStre!$D$3:$D$38,MATCH(RIGHT(AM1,LEN(AM1)-6),L.EducationalorVolunteeringStre!$A$3:$A$38,0))</f>
        <v>0.14199999999999999</v>
      </c>
      <c r="AN6" s="105">
        <f>INDEX(L.EducationalorVolunteeringStre!$D$3:$D$38,MATCH(RIGHT(AN1,LEN(AN1)-6),L.EducationalorVolunteeringStre!$A$3:$A$38,0))</f>
        <v>0.26100000000000001</v>
      </c>
    </row>
    <row r="7" spans="1:40" x14ac:dyDescent="0.25">
      <c r="A7" s="65" t="s">
        <v>171</v>
      </c>
      <c r="B7" s="93" t="e">
        <f>INDEX(#REF!,MATCH(RIGHT(B1,LEN(B1)-6),#REF!,0))</f>
        <v>#REF!</v>
      </c>
      <c r="C7" s="95" t="e">
        <f>INDEX(#REF!,MATCH(RIGHT(C1,LEN(C1)-6),#REF!,0))</f>
        <v>#REF!</v>
      </c>
      <c r="D7" s="95" t="e">
        <f>INDEX(#REF!,MATCH(RIGHT(D1,LEN(D1)-6),#REF!,0))</f>
        <v>#REF!</v>
      </c>
      <c r="E7" s="95" t="e">
        <f>INDEX(#REF!,MATCH(RIGHT(E1,LEN(E1)-6),#REF!,0))</f>
        <v>#REF!</v>
      </c>
      <c r="F7" s="95" t="e">
        <f>INDEX(#REF!,MATCH(RIGHT(F1,LEN(F1)-6),#REF!,0))</f>
        <v>#REF!</v>
      </c>
      <c r="G7" s="95" t="e">
        <f>INDEX(#REF!,MATCH(RIGHT(G1,LEN(G1)-6),#REF!,0))</f>
        <v>#REF!</v>
      </c>
      <c r="H7" s="95" t="e">
        <f>INDEX(#REF!,MATCH(RIGHT(H1,LEN(H1)-6),#REF!,0))</f>
        <v>#REF!</v>
      </c>
      <c r="I7" s="95"/>
      <c r="J7" s="95" t="e">
        <f>INDEX(#REF!,MATCH(RIGHT(J1,LEN(J1)-6),#REF!,0))</f>
        <v>#REF!</v>
      </c>
      <c r="K7" s="94" t="e">
        <f>INDEX(#REF!,MATCH(RIGHT(K1,LEN(K1)-6),#REF!,0))</f>
        <v>#REF!</v>
      </c>
      <c r="L7" s="95" t="e">
        <f>INDEX(#REF!,MATCH(RIGHT(L1,LEN(L1)-6),#REF!,0))</f>
        <v>#REF!</v>
      </c>
      <c r="M7" s="95" t="e">
        <f>INDEX(#REF!,MATCH(RIGHT(M1,LEN(M1)-6),#REF!,0))</f>
        <v>#REF!</v>
      </c>
      <c r="N7" s="95" t="e">
        <f>INDEX(#REF!,MATCH(RIGHT(N1,LEN(N1)-6),#REF!,0))</f>
        <v>#REF!</v>
      </c>
      <c r="O7" s="95" t="e">
        <f>INDEX(#REF!,MATCH(RIGHT(O1,LEN(O1)-6),#REF!,0))</f>
        <v>#REF!</v>
      </c>
      <c r="P7" s="95" t="e">
        <f>INDEX(#REF!,MATCH(RIGHT(P1,LEN(P1)-6),#REF!,0))</f>
        <v>#REF!</v>
      </c>
      <c r="Q7" s="95" t="e">
        <f>INDEX(#REF!,MATCH(RIGHT(Q1,LEN(Q1)-6),#REF!,0))</f>
        <v>#REF!</v>
      </c>
      <c r="R7" s="95" t="e">
        <f>INDEX(#REF!,MATCH(RIGHT(R1,LEN(R1)-6),#REF!,0))</f>
        <v>#REF!</v>
      </c>
      <c r="S7" s="88" t="e">
        <f>INDEX(#REF!,MATCH(RIGHT(S1,LEN(S1)-6),#REF!,0))</f>
        <v>#REF!</v>
      </c>
      <c r="T7" s="95" t="e">
        <f>INDEX(#REF!,MATCH(RIGHT(T1,LEN(T1)-6),#REF!,0))</f>
        <v>#REF!</v>
      </c>
      <c r="U7" s="95" t="e">
        <f>INDEX(#REF!,MATCH(RIGHT(U1,LEN(U1)-6),#REF!,0))</f>
        <v>#REF!</v>
      </c>
      <c r="V7" s="95" t="e">
        <f>INDEX(#REF!,MATCH(RIGHT(V1,LEN(V1)-6),#REF!,0))</f>
        <v>#REF!</v>
      </c>
      <c r="W7" s="95" t="e">
        <f>INDEX(#REF!,MATCH(RIGHT(W1,LEN(W1)-6),#REF!,0))</f>
        <v>#REF!</v>
      </c>
      <c r="X7" s="95" t="e">
        <f>INDEX(#REF!,MATCH(RIGHT(X1,LEN(X1)-6),#REF!,0))</f>
        <v>#REF!</v>
      </c>
      <c r="Y7" s="95" t="e">
        <f>INDEX(#REF!,MATCH(RIGHT(Y1,LEN(Y1)-6),#REF!,0))</f>
        <v>#REF!</v>
      </c>
      <c r="Z7" s="95" t="e">
        <f>INDEX(#REF!,MATCH(RIGHT(Z1,LEN(Z1)-6),#REF!,0))</f>
        <v>#REF!</v>
      </c>
      <c r="AA7" s="95" t="e">
        <f>INDEX(#REF!,MATCH(RIGHT(AA1,LEN(AA1)-6),#REF!,0))</f>
        <v>#REF!</v>
      </c>
      <c r="AB7" s="95" t="e">
        <f>INDEX(#REF!,MATCH(RIGHT(AB1,LEN(AB1)-6),#REF!,0))</f>
        <v>#REF!</v>
      </c>
      <c r="AC7" s="95" t="e">
        <f>INDEX(#REF!,MATCH(RIGHT(AC1,LEN(AC1)-6),#REF!,0))</f>
        <v>#REF!</v>
      </c>
      <c r="AD7" s="95" t="e">
        <f>INDEX(#REF!,MATCH(RIGHT(AD1,LEN(AD1)-6),#REF!,0))</f>
        <v>#REF!</v>
      </c>
      <c r="AE7" s="95"/>
      <c r="AF7" s="95" t="e">
        <f>INDEX(#REF!,MATCH(RIGHT(AF1,LEN(AF1)-6),#REF!,0))</f>
        <v>#REF!</v>
      </c>
      <c r="AG7" s="95" t="e">
        <f>INDEX(#REF!,MATCH(RIGHT(AG1,LEN(AG1)-6),#REF!,0))</f>
        <v>#REF!</v>
      </c>
      <c r="AH7" s="95" t="e">
        <f>INDEX(#REF!,MATCH(RIGHT(AH1,LEN(AH1)-6),#REF!,0))</f>
        <v>#REF!</v>
      </c>
      <c r="AI7" s="95" t="e">
        <f>INDEX(#REF!,MATCH(RIGHT(AI1,LEN(AI1)-6),#REF!,0))</f>
        <v>#REF!</v>
      </c>
      <c r="AJ7" s="95" t="e">
        <f>INDEX(#REF!,MATCH(RIGHT(AJ1,LEN(AJ1)-6),#REF!,0))</f>
        <v>#REF!</v>
      </c>
      <c r="AK7" s="95" t="e">
        <f>INDEX(#REF!,MATCH(RIGHT(AK1,LEN(AK1)-6),#REF!,0))</f>
        <v>#REF!</v>
      </c>
      <c r="AL7" s="90" t="e">
        <f>INDEX(#REF!,MATCH(RIGHT(AL1,LEN(AL1)-6),#REF!,0))</f>
        <v>#REF!</v>
      </c>
      <c r="AM7" s="105" t="e">
        <f>INDEX(#REF!,MATCH(RIGHT(AM1,LEN(AM1)-6),#REF!,0))</f>
        <v>#REF!</v>
      </c>
      <c r="AN7" s="105" t="e">
        <f>INDEX(#REF!,MATCH(RIGHT(AN1,LEN(AN1)-6),#REF!,0))</f>
        <v>#REF!</v>
      </c>
    </row>
    <row r="8" spans="1:40" x14ac:dyDescent="0.25">
      <c r="A8" s="65" t="s">
        <v>170</v>
      </c>
      <c r="B8" s="93">
        <f>INDEX('K.Residential Stability'!$E$2:$E$36,MATCH(RIGHT(B1,LEN(B1)-6),'K.Residential Stability'!$A$2:$A$36,0))</f>
        <v>0.875</v>
      </c>
      <c r="C8" s="90">
        <f>INDEX('K.Residential Stability'!$E$2:$E$36,MATCH(RIGHT(C1,LEN(C1)-6),'K.Residential Stability'!$A$2:$A$36,0))</f>
        <v>0.91800000000000004</v>
      </c>
      <c r="D8" s="90">
        <f>INDEX('K.Residential Stability'!$E$2:$E$36,MATCH(RIGHT(D1,LEN(D1)-6),'K.Residential Stability'!$A$2:$A$36,0))</f>
        <v>0.79</v>
      </c>
      <c r="E8" s="90">
        <f>INDEX('K.Residential Stability'!$E$2:$E$36,MATCH(RIGHT(E1,LEN(E1)-6),'K.Residential Stability'!$A$2:$A$36,0))</f>
        <v>0.92</v>
      </c>
      <c r="F8" s="90">
        <f>INDEX('K.Residential Stability'!$E$2:$E$36,MATCH(RIGHT(F1,LEN(F1)-6),'K.Residential Stability'!$A$2:$A$36,0))</f>
        <v>0.77200000000000002</v>
      </c>
      <c r="G8" s="90" t="e">
        <f>INDEX('K.Residential Stability'!$E$2:$E$36,MATCH(RIGHT(G1,LEN(G1)-6),'K.Residential Stability'!$A$2:$A$36,0))</f>
        <v>#N/A</v>
      </c>
      <c r="H8" s="90" t="e">
        <f>INDEX('K.Residential Stability'!$E$2:$E$36,MATCH(RIGHT(H1,LEN(H1)-6),'K.Residential Stability'!$A$2:$A$36,0))</f>
        <v>#N/A</v>
      </c>
      <c r="I8" s="90"/>
      <c r="J8" s="90">
        <f>INDEX('K.Residential Stability'!$E$2:$E$36,MATCH(RIGHT(J1,LEN(J1)-6),'K.Residential Stability'!$A$2:$A$36,0))</f>
        <v>0.92800000000000005</v>
      </c>
      <c r="K8" s="104">
        <f>INDEX('K.Residential Stability'!$E$2:$E$36,MATCH(RIGHT(K1,LEN(K1)-6),'K.Residential Stability'!$A$2:$A$36,0))</f>
        <v>0.92</v>
      </c>
      <c r="L8" s="90">
        <f>INDEX('K.Residential Stability'!$E$2:$E$36,MATCH(RIGHT(L1,LEN(L1)-6),'K.Residential Stability'!$A$2:$A$36,0))</f>
        <v>0.91</v>
      </c>
      <c r="M8" s="90">
        <f>INDEX('K.Residential Stability'!$E$2:$E$36,MATCH(RIGHT(M1,LEN(M1)-6),'K.Residential Stability'!$A$2:$A$36,0))</f>
        <v>0.88300000000000001</v>
      </c>
      <c r="N8" s="90" t="e">
        <f>INDEX('K.Residential Stability'!$E$2:$E$36,MATCH(RIGHT(N1,LEN(N1)-6),'K.Residential Stability'!$A$2:$A$36,0))</f>
        <v>#N/A</v>
      </c>
      <c r="O8" s="90">
        <f>INDEX('K.Residential Stability'!$E$2:$E$36,MATCH(RIGHT(O1,LEN(O1)-6),'K.Residential Stability'!$A$2:$A$36,0))</f>
        <v>0.90500000000000003</v>
      </c>
      <c r="P8" s="90">
        <f>INDEX('K.Residential Stability'!$E$2:$E$36,MATCH(RIGHT(P1,LEN(P1)-6),'K.Residential Stability'!$A$2:$A$36,0))</f>
        <v>0.92600000000000005</v>
      </c>
      <c r="Q8" s="90">
        <f>INDEX('K.Residential Stability'!$E$2:$E$36,MATCH(RIGHT(Q1,LEN(Q1)-6),'K.Residential Stability'!$A$2:$A$36,0))</f>
        <v>0.84099999999999997</v>
      </c>
      <c r="R8" s="90">
        <f>INDEX('K.Residential Stability'!$E$2:$E$36,MATCH(RIGHT(R1,LEN(R1)-6),'K.Residential Stability'!$A$2:$A$36,0))</f>
        <v>0.88</v>
      </c>
      <c r="S8" s="18">
        <f>INDEX('K.Residential Stability'!$E$2:$E$36,MATCH(RIGHT(S1,LEN(S1)-6),'K.Residential Stability'!$A$2:$A$36,0))</f>
        <v>0.93799999999999994</v>
      </c>
      <c r="T8" s="90">
        <f>INDEX('K.Residential Stability'!$E$2:$E$36,MATCH(RIGHT(T1,LEN(T1)-6),'K.Residential Stability'!$A$2:$A$36,0))</f>
        <v>0.88200000000000001</v>
      </c>
      <c r="U8" s="90">
        <f>INDEX('K.Residential Stability'!$E$2:$E$36,MATCH(RIGHT(U1,LEN(U1)-6),'K.Residential Stability'!$A$2:$A$36,0))</f>
        <v>0.88</v>
      </c>
      <c r="V8" s="90">
        <f>INDEX('K.Residential Stability'!$E$2:$E$36,MATCH(RIGHT(V1,LEN(V1)-6),'K.Residential Stability'!$A$2:$A$36,0))</f>
        <v>0.94399999999999995</v>
      </c>
      <c r="W8" s="90">
        <f>INDEX('K.Residential Stability'!$E$2:$E$36,MATCH(RIGHT(W1,LEN(W1)-6),'K.Residential Stability'!$A$2:$A$36,0))</f>
        <v>0.89800000000000002</v>
      </c>
      <c r="X8" s="90">
        <f>INDEX('K.Residential Stability'!$E$2:$E$36,MATCH(RIGHT(X1,LEN(X1)-6),'K.Residential Stability'!$A$2:$A$36,0))</f>
        <v>0.85899999999999999</v>
      </c>
      <c r="Y8" s="90">
        <f>INDEX('K.Residential Stability'!$E$2:$E$36,MATCH(RIGHT(Y1,LEN(Y1)-6),'K.Residential Stability'!$A$2:$A$36,0))</f>
        <v>0.90300000000000002</v>
      </c>
      <c r="Z8" s="90">
        <f>INDEX('K.Residential Stability'!$E$2:$E$36,MATCH(RIGHT(Z1,LEN(Z1)-6),'K.Residential Stability'!$A$2:$A$36,0))</f>
        <v>0.84499999999999997</v>
      </c>
      <c r="AA8" s="90">
        <f>INDEX('K.Residential Stability'!$E$2:$E$36,MATCH(RIGHT(AA1,LEN(AA1)-6),'K.Residential Stability'!$A$2:$A$36,0))</f>
        <v>0.86499999999999999</v>
      </c>
      <c r="AB8" s="90">
        <f>INDEX('K.Residential Stability'!$E$2:$E$36,MATCH(RIGHT(AB1,LEN(AB1)-6),'K.Residential Stability'!$A$2:$A$36,0))</f>
        <v>0.91600000000000004</v>
      </c>
      <c r="AC8" s="90">
        <f>INDEX('K.Residential Stability'!$E$2:$E$36,MATCH(RIGHT(AC1,LEN(AC1)-6),'K.Residential Stability'!$A$2:$A$36,0))</f>
        <v>0.89500000000000002</v>
      </c>
      <c r="AD8" s="90">
        <f>INDEX('K.Residential Stability'!$E$2:$E$36,MATCH(RIGHT(AD1,LEN(AD1)-6),'K.Residential Stability'!$A$2:$A$36,0))</f>
        <v>0.93799999999999994</v>
      </c>
      <c r="AE8" s="90"/>
      <c r="AF8" s="90">
        <f>INDEX('K.Residential Stability'!$E$2:$E$36,MATCH(RIGHT(AF1,LEN(AF1)-6),'K.Residential Stability'!$A$2:$A$36,0))</f>
        <v>0.872</v>
      </c>
      <c r="AG8" s="90" t="e">
        <f>INDEX('K.Residential Stability'!$E$2:$E$36,MATCH(RIGHT(AG1,LEN(AG1)-6),'K.Residential Stability'!$A$2:$A$36,0))</f>
        <v>#N/A</v>
      </c>
      <c r="AH8" s="90">
        <f>INDEX('K.Residential Stability'!$E$2:$E$36,MATCH(RIGHT(AH1,LEN(AH1)-6),'K.Residential Stability'!$A$2:$A$36,0))</f>
        <v>0.90400000000000003</v>
      </c>
      <c r="AI8" s="90">
        <f>INDEX('K.Residential Stability'!$E$2:$E$36,MATCH(RIGHT(AI1,LEN(AI1)-6),'K.Residential Stability'!$A$2:$A$36,0))</f>
        <v>0.77</v>
      </c>
      <c r="AJ8" s="90">
        <f>INDEX('K.Residential Stability'!$E$2:$E$36,MATCH(RIGHT(AJ1,LEN(AJ1)-6),'K.Residential Stability'!$A$2:$A$36,0))</f>
        <v>0.89700000000000002</v>
      </c>
      <c r="AK8" s="90">
        <f>INDEX('K.Residential Stability'!$E$2:$E$36,MATCH(RIGHT(AK1,LEN(AK1)-6),'K.Residential Stability'!$A$2:$A$36,0))</f>
        <v>0.88100000000000001</v>
      </c>
      <c r="AL8" s="90">
        <f>INDEX('K.Residential Stability'!$E$2:$E$36,MATCH(RIGHT(AL1,LEN(AL1)-6),'K.Residential Stability'!$A$2:$A$36,0))</f>
        <v>0.93</v>
      </c>
      <c r="AM8" s="105">
        <f>INDEX('K.Residential Stability'!$E$2:$E$36,MATCH(RIGHT(AM1,LEN(AM1)-6),'K.Residential Stability'!$A$2:$A$36,0))</f>
        <v>0.84399999999999997</v>
      </c>
      <c r="AN8" s="105">
        <f>INDEX('K.Residential Stability'!$E$2:$E$36,MATCH(RIGHT(AN1,LEN(AN1)-6),'K.Residential Stability'!$A$2:$A$36,0))</f>
        <v>0.89600000000000002</v>
      </c>
    </row>
    <row r="9" spans="1:40" x14ac:dyDescent="0.25">
      <c r="A9" s="65" t="s">
        <v>160</v>
      </c>
      <c r="B9" s="93">
        <f>INDEX('C.CounselingTarget'!$D$2:$D$36,MATCH(RIGHT(B1,LEN(B1)-6),'C.CounselingTarget'!$A$2:$A$36,0))</f>
        <v>0.39873417721519</v>
      </c>
      <c r="C9" s="90">
        <f>INDEX('C.CounselingTarget'!$D$2:$D$36,MATCH(RIGHT(C1,LEN(C1)-6),'C.CounselingTarget'!$A$2:$A$36,0))</f>
        <v>0.35882831570382401</v>
      </c>
      <c r="D9" s="90">
        <f>INDEX('C.CounselingTarget'!$D$2:$D$36,MATCH(RIGHT(D1,LEN(D1)-6),'C.CounselingTarget'!$A$2:$A$36,0))</f>
        <v>0.29149959903769002</v>
      </c>
      <c r="E9" s="90">
        <f>INDEX('C.CounselingTarget'!$D$2:$D$36,MATCH(RIGHT(E1,LEN(E1)-6),'C.CounselingTarget'!$A$2:$A$36,0))</f>
        <v>0.65006385696040903</v>
      </c>
      <c r="F9" s="90">
        <f>INDEX('C.CounselingTarget'!$D$2:$D$36,MATCH(RIGHT(F1,LEN(F1)-6),'C.CounselingTarget'!$A$2:$A$36,0))</f>
        <v>0.41459137144861502</v>
      </c>
      <c r="G9" s="90">
        <f>INDEX('C.CounselingTarget'!$D$2:$D$36,MATCH(RIGHT(G1,LEN(G1)-6),'C.CounselingTarget'!$A$2:$A$36,0))</f>
        <v>0.160714285714286</v>
      </c>
      <c r="H9" s="90">
        <f>INDEX('C.CounselingTarget'!$D$2:$D$36,MATCH(RIGHT(H1,LEN(H1)-6),'C.CounselingTarget'!$A$2:$A$36,0))</f>
        <v>0</v>
      </c>
      <c r="I9" s="90">
        <f>INDEX('C.CounselingTarget'!$D$2:$D$36,MATCH(RIGHT(I1,LEN(I1)-6),'C.CounselingTarget'!$A$2:$A$36,0))</f>
        <v>0.59493133229505901</v>
      </c>
      <c r="J9" s="90">
        <f>INDEX('C.CounselingTarget'!$D$2:$D$36,MATCH(RIGHT(J1,LEN(J1)-6),'C.CounselingTarget'!$A$2:$A$36,0))</f>
        <v>0.34446819882415802</v>
      </c>
      <c r="K9" s="90" t="e">
        <f>INDEX('C.CounselingTarget'!$D$2:$D$36,MATCH(RIGHT(K1,LEN(K1)-6),'C.CounselingTarget'!$A$2:$A$36,0))</f>
        <v>#N/A</v>
      </c>
      <c r="L9" s="90">
        <f>INDEX('C.CounselingTarget'!$D$2:$D$36,MATCH(RIGHT(L1,LEN(L1)-6),'C.CounselingTarget'!$A$2:$A$36,0))</f>
        <v>0.39563106796116498</v>
      </c>
      <c r="M9" s="90">
        <f>INDEX('C.CounselingTarget'!$D$2:$D$36,MATCH(RIGHT(M1,LEN(M1)-6),'C.CounselingTarget'!$A$2:$A$36,0))</f>
        <v>0.22590963614554199</v>
      </c>
      <c r="N9" s="90">
        <f>INDEX('C.CounselingTarget'!$D$2:$D$36,MATCH(RIGHT(N1,LEN(N1)-6),'C.CounselingTarget'!$A$2:$A$36,0))</f>
        <v>0.21153846153846201</v>
      </c>
      <c r="O9" s="90">
        <f>INDEX('C.CounselingTarget'!$D$2:$D$36,MATCH(RIGHT(O1,LEN(O1)-6),'C.CounselingTarget'!$A$2:$A$36,0))</f>
        <v>0.18985849056603801</v>
      </c>
      <c r="P9" s="90">
        <f>INDEX('C.CounselingTarget'!$D$2:$D$36,MATCH(RIGHT(P1,LEN(P1)-6),'C.CounselingTarget'!$A$2:$A$36,0))</f>
        <v>0.17514124293785299</v>
      </c>
      <c r="Q9" s="90" t="e">
        <f>INDEX('C.CounselingTarget'!$D$2:$D$36,MATCH(RIGHT(Q1,LEN(Q1)-6),'C.CounselingTarget'!$A$2:$A$36,0))</f>
        <v>#N/A</v>
      </c>
      <c r="R9" s="90">
        <f>INDEX('C.CounselingTarget'!$D$2:$D$36,MATCH(RIGHT(R1,LEN(R1)-6),'C.CounselingTarget'!$A$2:$A$36,0))</f>
        <v>0.106809078771696</v>
      </c>
      <c r="S9" s="10">
        <f>INDEX('C.CounselingTarget'!$D$2:$D$36,MATCH(RIGHT(S1,LEN(S1)-6),'C.CounselingTarget'!$A$2:$A$36,0))</f>
        <v>0.841968911917098</v>
      </c>
      <c r="T9" s="90">
        <f>INDEX('C.CounselingTarget'!$D$2:$D$36,MATCH(RIGHT(T1,LEN(T1)-6),'C.CounselingTarget'!$A$2:$A$36,0))</f>
        <v>0.39617595935285499</v>
      </c>
      <c r="U9" s="90">
        <f>INDEX('C.CounselingTarget'!$D$2:$D$36,MATCH(RIGHT(U1,LEN(U1)-6),'C.CounselingTarget'!$A$2:$A$36,0))</f>
        <v>0.22206095791001501</v>
      </c>
      <c r="V9" s="90">
        <f>INDEX('C.CounselingTarget'!$D$2:$D$36,MATCH(RIGHT(V1,LEN(V1)-6),'C.CounselingTarget'!$A$2:$A$36,0))</f>
        <v>0.50883935434281302</v>
      </c>
      <c r="W9" s="90">
        <f>INDEX('C.CounselingTarget'!$D$2:$D$36,MATCH(RIGHT(W1,LEN(W1)-6),'C.CounselingTarget'!$A$2:$A$36,0))</f>
        <v>0.74512987012986998</v>
      </c>
      <c r="X9" s="90">
        <f>INDEX('C.CounselingTarget'!$D$2:$D$36,MATCH(RIGHT(X1,LEN(X1)-6),'C.CounselingTarget'!$A$2:$A$36,0))</f>
        <v>0.463576158940397</v>
      </c>
      <c r="Y9" s="90">
        <f>INDEX('C.CounselingTarget'!$D$2:$D$36,MATCH(RIGHT(Y1,LEN(Y1)-6),'C.CounselingTarget'!$A$2:$A$36,0))</f>
        <v>0.65540218943360296</v>
      </c>
      <c r="Z9" s="90" t="e">
        <f>INDEX('C.CounselingTarget'!$D$2:$D$36,MATCH(RIGHT(Z1,LEN(Z1)-6),'C.CounselingTarget'!$A$2:$A$36,0))</f>
        <v>#N/A</v>
      </c>
      <c r="AA9" s="90">
        <f>INDEX('C.CounselingTarget'!$D$2:$D$36,MATCH(RIGHT(AA1,LEN(AA1)-6),'C.CounselingTarget'!$A$2:$A$36,0))</f>
        <v>0.20760534429599201</v>
      </c>
      <c r="AB9" s="90">
        <f>INDEX('C.CounselingTarget'!$D$2:$D$36,MATCH(RIGHT(AB1,LEN(AB1)-6),'C.CounselingTarget'!$A$2:$A$36,0))</f>
        <v>0.41528662420382201</v>
      </c>
      <c r="AC9" s="90">
        <f>INDEX('C.CounselingTarget'!$D$2:$D$36,MATCH(RIGHT(AC1,LEN(AC1)-6),'C.CounselingTarget'!$A$2:$A$36,0))</f>
        <v>0.17935702199661599</v>
      </c>
      <c r="AD9" s="90">
        <f>INDEX('C.CounselingTarget'!$D$2:$D$36,MATCH(RIGHT(AD1,LEN(AD1)-6),'C.CounselingTarget'!$A$2:$A$36,0))</f>
        <v>0.63666666666666705</v>
      </c>
      <c r="AE9" s="90">
        <f>INDEX('C.CounselingTarget'!$D$2:$D$36,MATCH(RIGHT(AE1,LEN(AE1)-6),'C.CounselingTarget'!$A$2:$A$36,0))</f>
        <v>0.48790322580645201</v>
      </c>
      <c r="AF9" s="90" t="e">
        <f>INDEX('C.CounselingTarget'!$D$2:$D$36,MATCH(RIGHT(AF1,LEN(AF1)-6),'C.CounselingTarget'!$A$2:$A$36,0))</f>
        <v>#N/A</v>
      </c>
      <c r="AG9" s="90">
        <f>INDEX('C.CounselingTarget'!$D$2:$D$36,MATCH(RIGHT(AG1,LEN(AG1)-6),'C.CounselingTarget'!$A$2:$A$36,0))</f>
        <v>0.489247311827957</v>
      </c>
      <c r="AH9" s="90">
        <f>INDEX('C.CounselingTarget'!$D$2:$D$36,MATCH(RIGHT(AH1,LEN(AH1)-6),'C.CounselingTarget'!$A$2:$A$36,0))</f>
        <v>0.50371944739638697</v>
      </c>
      <c r="AI9" s="90">
        <f>INDEX('C.CounselingTarget'!$D$2:$D$36,MATCH(RIGHT(AI1,LEN(AI1)-6),'C.CounselingTarget'!$A$2:$A$36,0))</f>
        <v>0.80900243309002395</v>
      </c>
      <c r="AJ9" s="90">
        <f>INDEX('C.CounselingTarget'!$D$2:$D$36,MATCH(RIGHT(AJ1,LEN(AJ1)-6),'C.CounselingTarget'!$A$2:$A$36,0))</f>
        <v>0.74668435013262602</v>
      </c>
      <c r="AK9" s="90">
        <f>INDEX('C.CounselingTarget'!$D$2:$D$36,MATCH(RIGHT(AK1,LEN(AK1)-6),'C.CounselingTarget'!$A$2:$A$36,0))</f>
        <v>0.17560462670872801</v>
      </c>
      <c r="AL9" s="90">
        <f>INDEX('C.CounselingTarget'!$D$2:$D$36,MATCH(RIGHT(AL1,LEN(AL1)-6),'C.CounselingTarget'!$A$2:$A$36,0))</f>
        <v>0.30705882352941199</v>
      </c>
      <c r="AM9" s="105">
        <f>INDEX('C.CounselingTarget'!$D$2:$D$36,MATCH(RIGHT(AM1,LEN(AM1)-6),'C.CounselingTarget'!$A$2:$A$36,0))</f>
        <v>0.23187108325872899</v>
      </c>
      <c r="AN9" s="105">
        <f>INDEX('C.CounselingTarget'!$D$2:$D$36,MATCH(RIGHT(AN1,LEN(AN1)-6),'C.CounselingTarget'!$A$2:$A$36,0))</f>
        <v>0.29882604055496298</v>
      </c>
    </row>
    <row r="10" spans="1:40" x14ac:dyDescent="0.25">
      <c r="A10" s="65" t="s">
        <v>103</v>
      </c>
      <c r="B10" s="90">
        <f>INDEX(D.ACTTarget!$D$2:$D$36,MATCH(RIGHT(B1,LEN(B1)-6),D.ACTTarget!$A$2:$A$36,0))</f>
        <v>0.85626283367556499</v>
      </c>
      <c r="C10" s="90">
        <f>INDEX(D.ACTTarget!$D$2:$D$36,MATCH(RIGHT(C1,LEN(C1)-6),D.ACTTarget!$A$2:$A$36,0))</f>
        <v>0.59121621621621601</v>
      </c>
      <c r="D10" s="90">
        <f>INDEX(D.ACTTarget!$D$2:$D$36,MATCH(RIGHT(D1,LEN(D1)-6),D.ACTTarget!$A$2:$A$36,0))</f>
        <v>0.85133020344288002</v>
      </c>
      <c r="E10" s="90">
        <f>INDEX(D.ACTTarget!$D$2:$D$36,MATCH(RIGHT(E1,LEN(E1)-6),D.ACTTarget!$A$2:$A$36,0))</f>
        <v>0.83456425406203805</v>
      </c>
      <c r="F10" s="90">
        <f>INDEX(D.ACTTarget!$D$2:$D$36,MATCH(RIGHT(F1,LEN(F1)-6),D.ACTTarget!$A$2:$A$36,0))</f>
        <v>0.89651639344262302</v>
      </c>
      <c r="G10" s="90" t="e">
        <f>INDEX(D.ACTTarget!$D$2:$D$36,MATCH(RIGHT(G1,LEN(G1)-6),D.ACTTarget!$A$2:$A$36,0))</f>
        <v>#N/A</v>
      </c>
      <c r="H10" s="90" t="e">
        <f>INDEX(D.ACTTarget!$D$2:$D$36,MATCH(RIGHT(H1,LEN(H1)-6),D.ACTTarget!$A$2:$A$36,0))</f>
        <v>#N/A</v>
      </c>
      <c r="I10" s="90">
        <f>INDEX(D.ACTTarget!$D$2:$D$36,MATCH(RIGHT(I1,LEN(I1)-6),D.ACTTarget!$A$2:$A$36,0))</f>
        <v>0.87516934391329604</v>
      </c>
      <c r="J10" s="90">
        <f>INDEX(D.ACTTarget!$D$2:$D$36,MATCH(RIGHT(J1,LEN(J1)-6),D.ACTTarget!$A$2:$A$36,0))</f>
        <v>0.78747203579418401</v>
      </c>
      <c r="K10" s="90">
        <f>INDEX(D.ACTTarget!$D$2:$D$36,MATCH(RIGHT(K1,LEN(K1)-6),D.ACTTarget!$A$2:$A$36,0))</f>
        <v>0.74885321100917401</v>
      </c>
      <c r="L10" s="90">
        <f>INDEX(D.ACTTarget!$D$2:$D$36,MATCH(RIGHT(L1,LEN(L1)-6),D.ACTTarget!$A$2:$A$36,0))</f>
        <v>0.68627450980392202</v>
      </c>
      <c r="M10" s="90">
        <f>INDEX(D.ACTTarget!$D$2:$D$36,MATCH(RIGHT(M1,LEN(M1)-6),D.ACTTarget!$A$2:$A$36,0))</f>
        <v>0.90067829457364401</v>
      </c>
      <c r="N10" s="90">
        <f>INDEX(D.ACTTarget!$D$2:$D$36,MATCH(RIGHT(N1,LEN(N1)-6),D.ACTTarget!$A$2:$A$36,0))</f>
        <v>0.87188612099644103</v>
      </c>
      <c r="O10" s="90">
        <f>INDEX(D.ACTTarget!$D$2:$D$36,MATCH(RIGHT(O1,LEN(O1)-6),D.ACTTarget!$A$2:$A$36,0))</f>
        <v>0.81066176470588203</v>
      </c>
      <c r="P10" s="90">
        <f>INDEX(D.ACTTarget!$D$2:$D$36,MATCH(RIGHT(P1,LEN(P1)-6),D.ACTTarget!$A$2:$A$36,0))</f>
        <v>0.54444444444444395</v>
      </c>
      <c r="Q10" s="90">
        <f>INDEX(D.ACTTarget!$D$2:$D$36,MATCH(RIGHT(Q1,LEN(Q1)-6),D.ACTTarget!$A$2:$A$36,0))</f>
        <v>0.78571428571428603</v>
      </c>
      <c r="R10" s="90">
        <f>INDEX(D.ACTTarget!$D$2:$D$36,MATCH(RIGHT(R1,LEN(R1)-6),D.ACTTarget!$A$2:$A$36,0))</f>
        <v>0.83378746594005504</v>
      </c>
      <c r="S10" s="10" t="e">
        <f>INDEX(D.ACTTarget!$D$2:$D$36,MATCH(RIGHT(S1,LEN(S1)-6),D.ACTTarget!$A$2:$A$36,0))</f>
        <v>#N/A</v>
      </c>
      <c r="T10" s="90">
        <f>INDEX(D.ACTTarget!$D$2:$D$36,MATCH(RIGHT(T1,LEN(T1)-6),D.ACTTarget!$A$2:$A$36,0))</f>
        <v>0.88530585106382997</v>
      </c>
      <c r="U10" s="90">
        <f>INDEX(D.ACTTarget!$D$2:$D$36,MATCH(RIGHT(U1,LEN(U1)-6),D.ACTTarget!$A$2:$A$36,0))</f>
        <v>0.81952117863720098</v>
      </c>
      <c r="V10" s="90">
        <f>INDEX(D.ACTTarget!$D$2:$D$36,MATCH(RIGHT(V1,LEN(V1)-6),D.ACTTarget!$A$2:$A$36,0))</f>
        <v>0.64464692482915698</v>
      </c>
      <c r="W10" s="90">
        <f>INDEX(D.ACTTarget!$D$2:$D$36,MATCH(RIGHT(W1,LEN(W1)-6),D.ACTTarget!$A$2:$A$36,0))</f>
        <v>0.92086330935251803</v>
      </c>
      <c r="X10" s="90">
        <f>INDEX(D.ACTTarget!$D$2:$D$36,MATCH(RIGHT(X1,LEN(X1)-6),D.ACTTarget!$A$2:$A$36,0))</f>
        <v>0.80479825517993497</v>
      </c>
      <c r="Y10" s="90">
        <f>INDEX(D.ACTTarget!$D$2:$D$36,MATCH(RIGHT(Y1,LEN(Y1)-6),D.ACTTarget!$A$2:$A$36,0))</f>
        <v>0.74586466165413501</v>
      </c>
      <c r="Z10" s="90">
        <f>INDEX(D.ACTTarget!$D$2:$D$36,MATCH(RIGHT(Z1,LEN(Z1)-6),D.ACTTarget!$A$2:$A$36,0))</f>
        <v>0.92072072072072098</v>
      </c>
      <c r="AA10" s="90">
        <f>INDEX(D.ACTTarget!$D$2:$D$36,MATCH(RIGHT(AA1,LEN(AA1)-6),D.ACTTarget!$A$2:$A$36,0))</f>
        <v>0.916864608076009</v>
      </c>
      <c r="AB10" s="90" t="e">
        <f>INDEX(D.ACTTarget!$D$2:$D$36,MATCH(RIGHT(AB1,LEN(AB1)-6),D.ACTTarget!$A$2:$A$36,0))</f>
        <v>#N/A</v>
      </c>
      <c r="AC10" s="90">
        <f>INDEX(D.ACTTarget!$D$2:$D$36,MATCH(RIGHT(AC1,LEN(AC1)-6),D.ACTTarget!$A$2:$A$36,0))</f>
        <v>0.89168278529980705</v>
      </c>
      <c r="AD10" s="90">
        <f>INDEX(D.ACTTarget!$D$2:$D$36,MATCH(RIGHT(AD1,LEN(AD1)-6),D.ACTTarget!$A$2:$A$36,0))</f>
        <v>0.77801494130202797</v>
      </c>
      <c r="AE10" s="90">
        <f>INDEX(D.ACTTarget!$D$2:$D$36,MATCH(RIGHT(AE1,LEN(AE1)-6),D.ACTTarget!$A$2:$A$36,0))</f>
        <v>0.89631650750341096</v>
      </c>
      <c r="AF10" s="90">
        <f>INDEX(D.ACTTarget!$D$2:$D$36,MATCH(RIGHT(AF1,LEN(AF1)-6),D.ACTTarget!$A$2:$A$36,0))</f>
        <v>0.91906005221932097</v>
      </c>
      <c r="AG10" s="90">
        <f>INDEX(D.ACTTarget!$D$2:$D$36,MATCH(RIGHT(AG1,LEN(AG1)-6),D.ACTTarget!$A$2:$A$36,0))</f>
        <v>0.59591836734693904</v>
      </c>
      <c r="AH10" s="90">
        <f>INDEX(D.ACTTarget!$D$2:$D$36,MATCH(RIGHT(AH1,LEN(AH1)-6),D.ACTTarget!$A$2:$A$36,0))</f>
        <v>0.83090379008746396</v>
      </c>
      <c r="AI10" s="90">
        <f>INDEX(D.ACTTarget!$D$2:$D$36,MATCH(RIGHT(AI1,LEN(AI1)-6),D.ACTTarget!$A$2:$A$36,0))</f>
        <v>0.83093179634966396</v>
      </c>
      <c r="AJ10" s="90">
        <f>INDEX(D.ACTTarget!$D$2:$D$36,MATCH(RIGHT(AJ1,LEN(AJ1)-6),D.ACTTarget!$A$2:$A$36,0))</f>
        <v>0.75394321766561501</v>
      </c>
      <c r="AK10" s="90">
        <f>INDEX(D.ACTTarget!$D$2:$D$36,MATCH(RIGHT(AK1,LEN(AK1)-6),D.ACTTarget!$A$2:$A$36,0))</f>
        <v>0.78921568627451</v>
      </c>
      <c r="AL10" s="90">
        <f>INDEX(D.ACTTarget!$D$2:$D$36,MATCH(RIGHT(AL1,LEN(AL1)-6),D.ACTTarget!$A$2:$A$36,0))</f>
        <v>0.83555555555555605</v>
      </c>
      <c r="AM10" s="105">
        <f>INDEX(D.ACTTarget!$D$2:$D$36,MATCH(RIGHT(AM1,LEN(AM1)-6),D.ACTTarget!$A$2:$A$36,0))</f>
        <v>0.78879310344827602</v>
      </c>
      <c r="AN10" s="105">
        <f>INDEX(D.ACTTarget!$D$2:$D$36,MATCH(RIGHT(AN1,LEN(AN1)-6),D.ACTTarget!$A$2:$A$36,0))</f>
        <v>0.86774193548387102</v>
      </c>
    </row>
    <row r="11" spans="1:40" x14ac:dyDescent="0.25">
      <c r="A11" s="65" t="s">
        <v>114</v>
      </c>
      <c r="B11" s="96">
        <f>INDEX(M.Hospitalization!$D$2:$D$36,MATCH(RIGHT(B1,LEN(B1)-6),M.Hospitalization!$A$2:$A$36,0))</f>
        <v>1.8512282380069699E-2</v>
      </c>
      <c r="C11" s="96">
        <f>INDEX(M.Hospitalization!$D$2:$D$36,MATCH(RIGHT(C1,LEN(C1)-6),M.Hospitalization!$A$2:$A$36,0))</f>
        <v>7.5269416074082501E-3</v>
      </c>
      <c r="D11" s="96">
        <f>INDEX(M.Hospitalization!$D$2:$D$36,MATCH(RIGHT(D1,LEN(D1)-6),M.Hospitalization!$A$2:$A$36,0))</f>
        <v>8.4565143241384904E-3</v>
      </c>
      <c r="E11" s="96">
        <f>INDEX(M.Hospitalization!$D$2:$D$36,MATCH(RIGHT(E1,LEN(E1)-6),M.Hospitalization!$A$2:$A$36,0))</f>
        <v>5.51306055001443E-3</v>
      </c>
      <c r="F11" s="96">
        <f>INDEX(M.Hospitalization!$D$2:$D$36,MATCH(RIGHT(F1,LEN(F1)-6),M.Hospitalization!$A$2:$A$36,0))</f>
        <v>6.9141597646548503E-3</v>
      </c>
      <c r="G11" s="96">
        <f>INDEX(M.Hospitalization!$D$2:$D$36,MATCH(RIGHT(G1,LEN(G1)-6),M.Hospitalization!$A$2:$A$36,0))</f>
        <v>1.24380126769235E-2</v>
      </c>
      <c r="H11" s="96">
        <f>INDEX(M.Hospitalization!$D$2:$D$36,MATCH(RIGHT(H1,LEN(H1)-6),M.Hospitalization!$A$2:$A$36,0))</f>
        <v>1.9777586510298199E-2</v>
      </c>
      <c r="I11" s="96">
        <f>INDEX(M.Hospitalization!$D$2:$D$36,MATCH(RIGHT(I1,LEN(I1)-6),M.Hospitalization!$A$2:$A$36,0))</f>
        <v>7.9319138783983303E-3</v>
      </c>
      <c r="J11" s="96">
        <f>INDEX(M.Hospitalization!$D$2:$D$36,MATCH(RIGHT(J1,LEN(J1)-6),M.Hospitalization!$A$2:$A$36,0))</f>
        <v>6.6577648284282098E-3</v>
      </c>
      <c r="K11" s="96">
        <f>INDEX(M.Hospitalization!$D$2:$D$36,MATCH(RIGHT(K1,LEN(K1)-6),M.Hospitalization!$A$2:$A$36,0))</f>
        <v>3.4169620055917401E-3</v>
      </c>
      <c r="L11" s="96">
        <f>INDEX(M.Hospitalization!$D$2:$D$36,MATCH(RIGHT(L1,LEN(L1)-6),M.Hospitalization!$A$2:$A$36,0))</f>
        <v>1.11904656552028E-2</v>
      </c>
      <c r="M11" s="96">
        <f>INDEX(M.Hospitalization!$D$2:$D$36,MATCH(RIGHT(M1,LEN(M1)-6),M.Hospitalization!$A$2:$A$36,0))</f>
        <v>4.5046214893893098E-3</v>
      </c>
      <c r="N11" s="96">
        <f>INDEX(M.Hospitalization!$D$2:$D$36,MATCH(RIGHT(N1,LEN(N1)-6),M.Hospitalization!$A$2:$A$36,0))</f>
        <v>1.35794971566521E-2</v>
      </c>
      <c r="O11" s="96">
        <f>INDEX(M.Hospitalization!$D$2:$D$36,MATCH(RIGHT(O1,LEN(O1)-6),M.Hospitalization!$A$2:$A$36,0))</f>
        <v>1.3583123648141401E-2</v>
      </c>
      <c r="P11" s="96">
        <f>INDEX(M.Hospitalization!$D$2:$D$36,MATCH(RIGHT(P1,LEN(P1)-6),M.Hospitalization!$A$2:$A$36,0))</f>
        <v>1.2994683939885799E-2</v>
      </c>
      <c r="Q11" s="96">
        <f>INDEX(M.Hospitalization!$D$2:$D$36,MATCH(RIGHT(Q1,LEN(Q1)-6),M.Hospitalization!$A$2:$A$36,0))</f>
        <v>1.0134637374338199E-2</v>
      </c>
      <c r="R11" s="96">
        <f>INDEX(M.Hospitalization!$D$2:$D$36,MATCH(RIGHT(R1,LEN(R1)-6),M.Hospitalization!$A$2:$A$36,0))</f>
        <v>4.90276734542207E-3</v>
      </c>
      <c r="S11" s="16">
        <f>INDEX(M.Hospitalization!$D$2:$D$36,MATCH(RIGHT(S1,LEN(S1)-6),M.Hospitalization!$A$2:$A$36,0))</f>
        <v>1.28593821012892E-2</v>
      </c>
      <c r="T11" s="96">
        <f>INDEX(M.Hospitalization!$D$2:$D$36,MATCH(RIGHT(T1,LEN(T1)-6),M.Hospitalization!$A$2:$A$36,0))</f>
        <v>5.7018929617568496E-3</v>
      </c>
      <c r="U11" s="96">
        <f>INDEX(M.Hospitalization!$D$2:$D$36,MATCH(RIGHT(U1,LEN(U1)-6),M.Hospitalization!$A$2:$A$36,0))</f>
        <v>2.2021692616830599E-2</v>
      </c>
      <c r="V11" s="96">
        <f>INDEX(M.Hospitalization!$D$2:$D$36,MATCH(RIGHT(V1,LEN(V1)-6),M.Hospitalization!$A$2:$A$36,0))</f>
        <v>2.30300289314108E-2</v>
      </c>
      <c r="W11" s="96">
        <f>INDEX(M.Hospitalization!$D$2:$D$36,MATCH(RIGHT(W1,LEN(W1)-6),M.Hospitalization!$A$2:$A$36,0))</f>
        <v>1.14452932983504E-2</v>
      </c>
      <c r="X11" s="96">
        <f>INDEX(M.Hospitalization!$D$2:$D$36,MATCH(RIGHT(X1,LEN(X1)-6),M.Hospitalization!$A$2:$A$36,0))</f>
        <v>8.2358723790616206E-3</v>
      </c>
      <c r="Y11" s="96">
        <f>INDEX(M.Hospitalization!$D$2:$D$36,MATCH(RIGHT(Y1,LEN(Y1)-6),M.Hospitalization!$A$2:$A$36,0))</f>
        <v>8.8245461183661198E-3</v>
      </c>
      <c r="Z11" s="96">
        <f>INDEX(M.Hospitalization!$D$2:$D$36,MATCH(RIGHT(Z1,LEN(Z1)-6),M.Hospitalization!$A$2:$A$36,0))</f>
        <v>4.4111739873093202E-3</v>
      </c>
      <c r="AA11" s="96">
        <f>INDEX(M.Hospitalization!$D$2:$D$36,MATCH(RIGHT(AA1,LEN(AA1)-6),M.Hospitalization!$A$2:$A$36,0))</f>
        <v>4.6772983814139003E-3</v>
      </c>
      <c r="AB11" s="96">
        <f>INDEX(M.Hospitalization!$D$2:$D$36,MATCH(RIGHT(AB1,LEN(AB1)-6),M.Hospitalization!$A$2:$A$36,0))</f>
        <v>4.3647183813282303E-3</v>
      </c>
      <c r="AC11" s="96">
        <f>INDEX(M.Hospitalization!$D$2:$D$36,MATCH(RIGHT(AC1,LEN(AC1)-6),M.Hospitalization!$A$2:$A$36,0))</f>
        <v>3.9493861954455201E-3</v>
      </c>
      <c r="AD11" s="96">
        <f>INDEX(M.Hospitalization!$D$2:$D$36,MATCH(RIGHT(AD1,LEN(AD1)-6),M.Hospitalization!$A$2:$A$36,0))</f>
        <v>5.4250886137000498E-3</v>
      </c>
      <c r="AE11" s="96" t="e">
        <f>INDEX(M.Hospitalization!$D$2:$D$36,MATCH(RIGHT(AE1,LEN(AE1)-6),M.Hospitalization!$A$2:$A$36,0))</f>
        <v>#N/A</v>
      </c>
      <c r="AF11" s="96" t="e">
        <f>INDEX(M.Hospitalization!$D$2:$D$36,MATCH(RIGHT(AF1,LEN(AF1)-6),M.Hospitalization!$A$2:$A$36,0))</f>
        <v>#N/A</v>
      </c>
      <c r="AG11" s="96">
        <f>INDEX(M.Hospitalization!$D$2:$D$36,MATCH(RIGHT(AG1,LEN(AG1)-6),M.Hospitalization!$A$2:$A$36,0))</f>
        <v>1.50319572689932E-2</v>
      </c>
      <c r="AH11" s="96">
        <f>INDEX(M.Hospitalization!$D$2:$D$36,MATCH(RIGHT(AH1,LEN(AH1)-6),M.Hospitalization!$A$2:$A$36,0))</f>
        <v>1.8108138020279101E-2</v>
      </c>
      <c r="AI11" s="96" t="e">
        <f>INDEX(M.Hospitalization!$D$2:$D$36,MATCH(RIGHT(AI1,LEN(AI1)-6),M.Hospitalization!$A$2:$A$36,0))</f>
        <v>#N/A</v>
      </c>
      <c r="AJ11" s="96">
        <f>INDEX(M.Hospitalization!$D$2:$D$36,MATCH(RIGHT(AJ1,LEN(AJ1)-6),M.Hospitalization!$A$2:$A$36,0))</f>
        <v>4.3956917103927301E-3</v>
      </c>
      <c r="AK11" s="96">
        <f>INDEX(M.Hospitalization!$D$2:$D$36,MATCH(RIGHT(AK1,LEN(AK1)-6),M.Hospitalization!$A$2:$A$36,0))</f>
        <v>1.0341266654481301E-2</v>
      </c>
      <c r="AL11" s="96">
        <f>INDEX(M.Hospitalization!$D$2:$D$36,MATCH(RIGHT(AL1,LEN(AL1)-6),M.Hospitalization!$A$2:$A$36,0))</f>
        <v>1.16354590252358E-2</v>
      </c>
      <c r="AM11" s="105" t="e">
        <f>INDEX(M.Hospitalization!$D$2:$D$36,MATCH(RIGHT(AM1,LEN(AM1)-6),M.Hospitalization!$A$2:$A$36,0))</f>
        <v>#N/A</v>
      </c>
      <c r="AN11" s="105">
        <f>INDEX(M.Hospitalization!$D$2:$D$36,MATCH(RIGHT(AN1,LEN(AN1)-6),M.Hospitalization!$A$2:$A$36,0))</f>
        <v>6.6976637693924703E-3</v>
      </c>
    </row>
    <row r="12" spans="1:40" x14ac:dyDescent="0.25">
      <c r="A12" s="65" t="s">
        <v>158</v>
      </c>
      <c r="B12" s="96">
        <f>INDEX('Q.Jail Diversion'!$D$2:$D$35,MATCH(RIGHT(B1,LEN(B1)-6),'Q.Jail Diversion'!$A$2:$A$36,0))</f>
        <v>0.12158282208589</v>
      </c>
      <c r="C12" s="96">
        <f>INDEX('Q.Jail Diversion'!$D$2:$D$35,MATCH(RIGHT(C1,LEN(C1)-6),'Q.Jail Diversion'!$A$2:$A$36,0))</f>
        <v>5.9189459639759801E-2</v>
      </c>
      <c r="D12" s="96">
        <f>INDEX('Q.Jail Diversion'!$D$2:$D$35,MATCH(RIGHT(D1,LEN(D1)-6),'Q.Jail Diversion'!$A$2:$A$36,0))</f>
        <v>9.5276211950394596E-2</v>
      </c>
      <c r="E12" s="96" t="e">
        <f>INDEX('Q.Jail Diversion'!$D$2:$D$35,MATCH(RIGHT(E1,LEN(E1)-6),'Q.Jail Diversion'!$A$2:$A$36,0))</f>
        <v>#N/A</v>
      </c>
      <c r="F12" s="96">
        <f>INDEX('Q.Jail Diversion'!$D$2:$D$35,MATCH(RIGHT(F1,LEN(F1)-6),'Q.Jail Diversion'!$A$2:$A$36,0))</f>
        <v>7.5425974025973994E-2</v>
      </c>
      <c r="G12" s="96">
        <f>INDEX('Q.Jail Diversion'!$D$2:$D$35,MATCH(RIGHT(G1,LEN(G1)-6),'Q.Jail Diversion'!$A$2:$A$36,0))</f>
        <v>0.16482980972515901</v>
      </c>
      <c r="H12" s="96">
        <f>INDEX('Q.Jail Diversion'!$D$2:$D$35,MATCH(RIGHT(H1,LEN(H1)-6),'Q.Jail Diversion'!$A$2:$A$36,0))</f>
        <v>0.102906976744186</v>
      </c>
      <c r="I12" s="96">
        <f>INDEX('Q.Jail Diversion'!$D$2:$D$35,MATCH(RIGHT(I1,LEN(I1)-6),'Q.Jail Diversion'!$A$2:$A$36,0))</f>
        <v>9.4955898206527098E-2</v>
      </c>
      <c r="J12" s="96">
        <f>INDEX('Q.Jail Diversion'!$D$2:$D$35,MATCH(RIGHT(J1,LEN(J1)-6),'Q.Jail Diversion'!$A$2:$A$36,0))</f>
        <v>8.2034495279593306E-2</v>
      </c>
      <c r="K12" s="96" t="e">
        <f>INDEX('Q.Jail Diversion'!$D$2:$D$35,MATCH(RIGHT(K1,LEN(K1)-6),'Q.Jail Diversion'!$A$2:$A$36,0))</f>
        <v>#N/A</v>
      </c>
      <c r="L12" s="96">
        <f>INDEX('Q.Jail Diversion'!$D$2:$D$35,MATCH(RIGHT(L1,LEN(L1)-6),'Q.Jail Diversion'!$A$2:$A$36,0))</f>
        <v>0.14775666280417099</v>
      </c>
      <c r="M12" s="96">
        <f>INDEX('Q.Jail Diversion'!$D$2:$D$35,MATCH(RIGHT(M1,LEN(M1)-6),'Q.Jail Diversion'!$A$2:$A$36,0))</f>
        <v>9.9358254656800205E-2</v>
      </c>
      <c r="N12" s="96">
        <f>INDEX('Q.Jail Diversion'!$D$2:$D$35,MATCH(RIGHT(N1,LEN(N1)-6),'Q.Jail Diversion'!$A$2:$A$36,0))</f>
        <v>0.14813601236476001</v>
      </c>
      <c r="O12" s="96" t="e">
        <f>INDEX('Q.Jail Diversion'!$D$2:$D$35,MATCH(RIGHT(O1,LEN(O1)-6),'Q.Jail Diversion'!$A$2:$A$36,0))</f>
        <v>#REF!</v>
      </c>
      <c r="P12" s="96">
        <f>INDEX('Q.Jail Diversion'!$D$2:$D$35,MATCH(RIGHT(P1,LEN(P1)-6),'Q.Jail Diversion'!$A$2:$A$36,0))</f>
        <v>0.13748815566835901</v>
      </c>
      <c r="Q12" s="96">
        <f>INDEX('Q.Jail Diversion'!$D$2:$D$35,MATCH(RIGHT(Q1,LEN(Q1)-6),'Q.Jail Diversion'!$A$2:$A$36,0))</f>
        <v>7.5289249146757706E-2</v>
      </c>
      <c r="R12" s="96">
        <f>INDEX('Q.Jail Diversion'!$D$2:$D$35,MATCH(RIGHT(R1,LEN(R1)-6),'Q.Jail Diversion'!$A$2:$A$36,0))</f>
        <v>6.3095683453237406E-2</v>
      </c>
      <c r="S12" s="16">
        <f>INDEX('Q.Jail Diversion'!$D$2:$D$35,MATCH(RIGHT(S1,LEN(S1)-6),'Q.Jail Diversion'!$A$2:$A$36,0))</f>
        <v>6.20576335877863E-2</v>
      </c>
      <c r="T12" s="96">
        <f>INDEX('Q.Jail Diversion'!$D$2:$D$35,MATCH(RIGHT(T1,LEN(T1)-6),'Q.Jail Diversion'!$A$2:$A$36,0))</f>
        <v>6.4897745149449404E-2</v>
      </c>
      <c r="U12" s="96">
        <f>INDEX('Q.Jail Diversion'!$D$2:$D$35,MATCH(RIGHT(U1,LEN(U1)-6),'Q.Jail Diversion'!$A$2:$A$36,0))</f>
        <v>0.12732819558862599</v>
      </c>
      <c r="V12" s="96">
        <f>INDEX('Q.Jail Diversion'!$D$2:$D$35,MATCH(RIGHT(V1,LEN(V1)-6),'Q.Jail Diversion'!$A$2:$A$36,0))</f>
        <v>0.161513157894737</v>
      </c>
      <c r="W12" s="96">
        <f>INDEX('Q.Jail Diversion'!$D$2:$D$35,MATCH(RIGHT(W1,LEN(W1)-6),'Q.Jail Diversion'!$A$2:$A$36,0))</f>
        <v>8.8029843066632404E-2</v>
      </c>
      <c r="X12" s="96">
        <f>INDEX('Q.Jail Diversion'!$D$2:$D$35,MATCH(RIGHT(X1,LEN(X1)-6),'Q.Jail Diversion'!$A$2:$A$36,0))</f>
        <v>7.5263157894736907E-2</v>
      </c>
      <c r="Y12" s="96">
        <f>INDEX('Q.Jail Diversion'!$D$2:$D$35,MATCH(RIGHT(Y1,LEN(Y1)-6),'Q.Jail Diversion'!$A$2:$A$36,0))</f>
        <v>0.13537037037037</v>
      </c>
      <c r="Z12" s="96">
        <f>INDEX('Q.Jail Diversion'!$D$2:$D$35,MATCH(RIGHT(Z1,LEN(Z1)-6),'Q.Jail Diversion'!$A$2:$A$36,0))</f>
        <v>7.0298865910607106E-2</v>
      </c>
      <c r="AA12" s="96">
        <f>INDEX('Q.Jail Diversion'!$D$2:$D$35,MATCH(RIGHT(AA1,LEN(AA1)-6),'Q.Jail Diversion'!$A$2:$A$36,0))</f>
        <v>7.4244882486732403E-2</v>
      </c>
      <c r="AB12" s="96">
        <f>INDEX('Q.Jail Diversion'!$D$2:$D$35,MATCH(RIGHT(AB1,LEN(AB1)-6),'Q.Jail Diversion'!$A$2:$A$36,0))</f>
        <v>6.2014895729890801E-2</v>
      </c>
      <c r="AC12" s="96" t="e">
        <f>INDEX('Q.Jail Diversion'!$D$2:$D$35,MATCH(RIGHT(AC1,LEN(AC1)-6),'Q.Jail Diversion'!$A$2:$A$36,0))</f>
        <v>#N/A</v>
      </c>
      <c r="AD12" s="96">
        <f>INDEX('Q.Jail Diversion'!$D$2:$D$35,MATCH(RIGHT(AD1,LEN(AD1)-6),'Q.Jail Diversion'!$A$2:$A$36,0))</f>
        <v>5.7743080198722499E-2</v>
      </c>
      <c r="AE12" s="96" t="e">
        <f>INDEX('Q.Jail Diversion'!$D$2:$D$35,MATCH(RIGHT(AE1,LEN(AE1)-6),'Q.Jail Diversion'!$A$2:$A$36,0))</f>
        <v>#N/A</v>
      </c>
      <c r="AF12" s="96">
        <f>INDEX('Q.Jail Diversion'!$D$2:$D$35,MATCH(RIGHT(AF1,LEN(AF1)-6),'Q.Jail Diversion'!$A$2:$A$36,0))</f>
        <v>5.3969057665260202E-2</v>
      </c>
      <c r="AG12" s="96">
        <f>INDEX('Q.Jail Diversion'!$D$2:$D$35,MATCH(RIGHT(AG1,LEN(AG1)-6),'Q.Jail Diversion'!$A$2:$A$36,0))</f>
        <v>0.176552511415525</v>
      </c>
      <c r="AH12" s="96">
        <f>INDEX('Q.Jail Diversion'!$D$2:$D$35,MATCH(RIGHT(AH1,LEN(AH1)-6),'Q.Jail Diversion'!$A$2:$A$36,0))</f>
        <v>0.17616912235746299</v>
      </c>
      <c r="AI12" s="96">
        <f>INDEX('Q.Jail Diversion'!$D$2:$D$35,MATCH(RIGHT(AI1,LEN(AI1)-6),'Q.Jail Diversion'!$A$2:$A$36,0))</f>
        <v>5.8549244712990903E-2</v>
      </c>
      <c r="AJ12" s="96">
        <f>INDEX('Q.Jail Diversion'!$D$2:$D$35,MATCH(RIGHT(AJ1,LEN(AJ1)-6),'Q.Jail Diversion'!$A$2:$A$36,0))</f>
        <v>5.8837920489296598E-2</v>
      </c>
      <c r="AK12" s="96">
        <f>INDEX('Q.Jail Diversion'!$D$2:$D$35,MATCH(RIGHT(AK1,LEN(AK1)-6),'Q.Jail Diversion'!$A$2:$A$36,0))</f>
        <v>9.8681698774080506E-2</v>
      </c>
      <c r="AL12" s="96">
        <f>INDEX('Q.Jail Diversion'!$D$2:$D$35,MATCH(RIGHT(AL1,LEN(AL1)-6),'Q.Jail Diversion'!$A$2:$A$36,0))</f>
        <v>8.37080291970803E-2</v>
      </c>
      <c r="AM12" s="105">
        <f>INDEX('Q.Jail Diversion'!$D$2:$D$35,MATCH(RIGHT(AM1,LEN(AM1)-6),'Q.Jail Diversion'!$A$2:$A$36,0))</f>
        <v>7.0841312533620193E-2</v>
      </c>
      <c r="AN12" s="105">
        <f>INDEX('Q.Jail Diversion'!$D$2:$D$35,MATCH(RIGHT(AN1,LEN(AN1)-6),'Q.Jail Diversion'!$A$2:$A$36,0))</f>
        <v>0.12526585365853701</v>
      </c>
    </row>
    <row r="13" spans="1:40" x14ac:dyDescent="0.25">
      <c r="A13" s="65" t="s">
        <v>115</v>
      </c>
      <c r="B13" s="96">
        <f>INDEX('N.Effective Crisis Response'!$D$2:$D$36,MATCH(RIGHT(B1,LEN(B1)-6),'N.Effective Crisis Response'!$A$2:$A$36,0))</f>
        <v>0.839090909090909</v>
      </c>
      <c r="C13" s="96">
        <f>INDEX('N.Effective Crisis Response'!$D$2:$D$36,MATCH(RIGHT(C1,LEN(C1)-6),'N.Effective Crisis Response'!$A$2:$A$36,0))</f>
        <v>0.93344155844155796</v>
      </c>
      <c r="D13" s="96" t="e">
        <f>INDEX('N.Effective Crisis Response'!$D$2:$D$36,MATCH(RIGHT(D1,LEN(D1)-6),'N.Effective Crisis Response'!$A$2:$A$36,0))</f>
        <v>#N/A</v>
      </c>
      <c r="E13" s="96">
        <f>INDEX('N.Effective Crisis Response'!$D$2:$D$36,MATCH(RIGHT(E1,LEN(E1)-6),'N.Effective Crisis Response'!$A$2:$A$36,0))</f>
        <v>0.80879541108986597</v>
      </c>
      <c r="F13" s="96">
        <f>INDEX('N.Effective Crisis Response'!$D$2:$D$36,MATCH(RIGHT(F1,LEN(F1)-6),'N.Effective Crisis Response'!$A$2:$A$36,0))</f>
        <v>0.84994725738396604</v>
      </c>
      <c r="G13" s="96">
        <f>INDEX('N.Effective Crisis Response'!$D$2:$D$36,MATCH(RIGHT(G1,LEN(G1)-6),'N.Effective Crisis Response'!$A$2:$A$36,0))</f>
        <v>0.91539365452408905</v>
      </c>
      <c r="H13" s="96">
        <f>INDEX('N.Effective Crisis Response'!$D$2:$D$36,MATCH(RIGHT(H1,LEN(H1)-6),'N.Effective Crisis Response'!$A$2:$A$36,0))</f>
        <v>0.97495826377295502</v>
      </c>
      <c r="I13" s="96">
        <f>INDEX('N.Effective Crisis Response'!$D$2:$D$36,MATCH(RIGHT(I1,LEN(I1)-6),'N.Effective Crisis Response'!$A$2:$A$36,0))</f>
        <v>0.85057678442682105</v>
      </c>
      <c r="J13" s="96">
        <f>INDEX('N.Effective Crisis Response'!$D$2:$D$36,MATCH(RIGHT(J1,LEN(J1)-6),'N.Effective Crisis Response'!$A$2:$A$36,0))</f>
        <v>0.78789062499999996</v>
      </c>
      <c r="K13" s="96">
        <f>INDEX('N.Effective Crisis Response'!$D$2:$D$36,MATCH(RIGHT(K1,LEN(K1)-6),'N.Effective Crisis Response'!$A$2:$A$36,0))</f>
        <v>0.63697104677060101</v>
      </c>
      <c r="L13" s="96">
        <f>INDEX('N.Effective Crisis Response'!$D$2:$D$36,MATCH(RIGHT(L1,LEN(L1)-6),'N.Effective Crisis Response'!$A$2:$A$36,0))</f>
        <v>0.87312687312687298</v>
      </c>
      <c r="M13" s="96">
        <f>INDEX('N.Effective Crisis Response'!$D$2:$D$36,MATCH(RIGHT(M1,LEN(M1)-6),'N.Effective Crisis Response'!$A$2:$A$36,0))</f>
        <v>0.82984684348150894</v>
      </c>
      <c r="N13" s="96">
        <f>INDEX('N.Effective Crisis Response'!$D$2:$D$36,MATCH(RIGHT(N1,LEN(N1)-6),'N.Effective Crisis Response'!$A$2:$A$36,0))</f>
        <v>0.82844036697247703</v>
      </c>
      <c r="O13" s="96">
        <f>INDEX('N.Effective Crisis Response'!$D$2:$D$36,MATCH(RIGHT(O1,LEN(O1)-6),'N.Effective Crisis Response'!$A$2:$A$36,0))</f>
        <v>0.80829756795422003</v>
      </c>
      <c r="P13" s="96">
        <f>INDEX('N.Effective Crisis Response'!$D$2:$D$36,MATCH(RIGHT(P1,LEN(P1)-6),'N.Effective Crisis Response'!$A$2:$A$36,0))</f>
        <v>0.94605263157894703</v>
      </c>
      <c r="Q13" s="96">
        <f>INDEX('N.Effective Crisis Response'!$D$2:$D$36,MATCH(RIGHT(Q1,LEN(Q1)-6),'N.Effective Crisis Response'!$A$2:$A$36,0))</f>
        <v>0.84746760895170803</v>
      </c>
      <c r="R13" s="96" t="e">
        <f>INDEX('N.Effective Crisis Response'!$D$2:$D$36,MATCH(RIGHT(R1,LEN(R1)-6),'N.Effective Crisis Response'!$A$2:$A$36,0))</f>
        <v>#N/A</v>
      </c>
      <c r="S13" s="16">
        <f>INDEX('N.Effective Crisis Response'!$D$2:$D$36,MATCH(RIGHT(S1,LEN(S1)-6),'N.Effective Crisis Response'!$A$2:$A$36,0))</f>
        <v>0.71052631578947401</v>
      </c>
      <c r="T13" s="96" t="e">
        <f>INDEX('N.Effective Crisis Response'!$D$2:$D$36,MATCH(RIGHT(T1,LEN(T1)-6),'N.Effective Crisis Response'!$A$2:$A$36,0))</f>
        <v>#N/A</v>
      </c>
      <c r="U13" s="96">
        <f>INDEX('N.Effective Crisis Response'!$D$2:$D$36,MATCH(RIGHT(U1,LEN(U1)-6),'N.Effective Crisis Response'!$A$2:$A$36,0))</f>
        <v>0.86464315012305204</v>
      </c>
      <c r="V13" s="96">
        <f>INDEX('N.Effective Crisis Response'!$D$2:$D$36,MATCH(RIGHT(V1,LEN(V1)-6),'N.Effective Crisis Response'!$A$2:$A$36,0))</f>
        <v>0.83101045296167297</v>
      </c>
      <c r="W13" s="96">
        <f>INDEX('N.Effective Crisis Response'!$D$2:$D$36,MATCH(RIGHT(W1,LEN(W1)-6),'N.Effective Crisis Response'!$A$2:$A$36,0))</f>
        <v>0.90531682447195905</v>
      </c>
      <c r="X13" s="96">
        <f>INDEX('N.Effective Crisis Response'!$D$2:$D$36,MATCH(RIGHT(X1,LEN(X1)-6),'N.Effective Crisis Response'!$A$2:$A$36,0))</f>
        <v>0.824587706146927</v>
      </c>
      <c r="Y13" s="96">
        <f>INDEX('N.Effective Crisis Response'!$D$2:$D$36,MATCH(RIGHT(Y1,LEN(Y1)-6),'N.Effective Crisis Response'!$A$2:$A$36,0))</f>
        <v>0.89621993127147803</v>
      </c>
      <c r="Z13" s="96">
        <f>INDEX('N.Effective Crisis Response'!$D$2:$D$36,MATCH(RIGHT(Z1,LEN(Z1)-6),'N.Effective Crisis Response'!$A$2:$A$36,0))</f>
        <v>0.80841175787149999</v>
      </c>
      <c r="AA13" s="96">
        <f>INDEX('N.Effective Crisis Response'!$D$2:$D$36,MATCH(RIGHT(AA1,LEN(AA1)-6),'N.Effective Crisis Response'!$A$2:$A$36,0))</f>
        <v>0.78980891719745205</v>
      </c>
      <c r="AB13" s="96">
        <f>INDEX('N.Effective Crisis Response'!$D$2:$D$36,MATCH(RIGHT(AB1,LEN(AB1)-6),'N.Effective Crisis Response'!$A$2:$A$36,0))</f>
        <v>0.87168610816543002</v>
      </c>
      <c r="AC13" s="96">
        <f>INDEX('N.Effective Crisis Response'!$D$2:$D$36,MATCH(RIGHT(AC1,LEN(AC1)-6),'N.Effective Crisis Response'!$A$2:$A$36,0))</f>
        <v>0.85825951016154201</v>
      </c>
      <c r="AD13" s="96">
        <f>INDEX('N.Effective Crisis Response'!$D$2:$D$36,MATCH(RIGHT(AD1,LEN(AD1)-6),'N.Effective Crisis Response'!$A$2:$A$36,0))</f>
        <v>0.64457070707070696</v>
      </c>
      <c r="AE13" s="96">
        <f>INDEX('N.Effective Crisis Response'!$D$2:$D$36,MATCH(RIGHT(AE1,LEN(AE1)-6),'N.Effective Crisis Response'!$A$2:$A$36,0))</f>
        <v>0.84202898550724603</v>
      </c>
      <c r="AF13" s="96">
        <f>INDEX('N.Effective Crisis Response'!$D$2:$D$36,MATCH(RIGHT(AF1,LEN(AF1)-6),'N.Effective Crisis Response'!$A$2:$A$36,0))</f>
        <v>0.78186775732788005</v>
      </c>
      <c r="AG13" s="96">
        <f>INDEX('N.Effective Crisis Response'!$D$2:$D$36,MATCH(RIGHT(AG1,LEN(AG1)-6),'N.Effective Crisis Response'!$A$2:$A$36,0))</f>
        <v>0.70882352941176496</v>
      </c>
      <c r="AH13" s="96">
        <f>INDEX('N.Effective Crisis Response'!$D$2:$D$36,MATCH(RIGHT(AH1,LEN(AH1)-6),'N.Effective Crisis Response'!$A$2:$A$36,0))</f>
        <v>0.80716029292107405</v>
      </c>
      <c r="AI13" s="96">
        <f>INDEX('N.Effective Crisis Response'!$D$2:$D$36,MATCH(RIGHT(AI1,LEN(AI1)-6),'N.Effective Crisis Response'!$A$2:$A$36,0))</f>
        <v>0.87758186397984905</v>
      </c>
      <c r="AJ13" s="96">
        <f>INDEX('N.Effective Crisis Response'!$D$2:$D$36,MATCH(RIGHT(AJ1,LEN(AJ1)-6),'N.Effective Crisis Response'!$A$2:$A$36,0))</f>
        <v>0.89878318584070804</v>
      </c>
      <c r="AK13" s="96">
        <f>INDEX('N.Effective Crisis Response'!$D$2:$D$36,MATCH(RIGHT(AK1,LEN(AK1)-6),'N.Effective Crisis Response'!$A$2:$A$36,0))</f>
        <v>0.67413793103448305</v>
      </c>
      <c r="AL13" s="96">
        <f>INDEX('N.Effective Crisis Response'!$D$2:$D$36,MATCH(RIGHT(AL1,LEN(AL1)-6),'N.Effective Crisis Response'!$A$2:$A$36,0))</f>
        <v>0.85185185185185197</v>
      </c>
      <c r="AM13" s="105" t="e">
        <f>INDEX('N.Effective Crisis Response'!$D$2:$D$36,MATCH(RIGHT(AM1,LEN(AM1)-6),'N.Effective Crisis Response'!$A$2:$A$36,0))</f>
        <v>#N/A</v>
      </c>
      <c r="AN13" s="105">
        <f>INDEX('N.Effective Crisis Response'!$D$2:$D$36,MATCH(RIGHT(AN1,LEN(AN1)-6),'N.Effective Crisis Response'!$A$2:$A$36,0))</f>
        <v>0.87092882991556098</v>
      </c>
    </row>
    <row r="14" spans="1:40" x14ac:dyDescent="0.25">
      <c r="A14" s="65" t="s">
        <v>116</v>
      </c>
      <c r="B14" s="97">
        <f>INDEX('O.Frequent Admissions'!$D$2:$D$36,MATCH(RIGHT(B1,LEN(B1)-6),'O.Frequent Admissions'!$A$2:$A$36,0))</f>
        <v>4.4566335275968497E-3</v>
      </c>
      <c r="C14" s="94"/>
      <c r="D14" s="94">
        <f>INDEX('O.Frequent Admissions'!$D$2:$D$36,MATCH(RIGHT(D1,LEN(D1)-6),'O.Frequent Admissions'!$A$2:$A$36,0))</f>
        <v>6.9314479794829105E-5</v>
      </c>
      <c r="E14" s="94"/>
      <c r="F14" s="94">
        <f>INDEX('O.Frequent Admissions'!$D$2:$D$36,MATCH(RIGHT(F1,LEN(F1)-6),'O.Frequent Admissions'!$A$2:$A$36,0))</f>
        <v>1.62274184718855E-3</v>
      </c>
      <c r="G14" s="97">
        <f>INDEX('O.Frequent Admissions'!$D$2:$D$36,MATCH(RIGHT(G1,LEN(G1)-6),'O.Frequent Admissions'!$A$2:$A$36,0))</f>
        <v>2.3529411764705902E-3</v>
      </c>
      <c r="H14" s="92" t="e">
        <f>INDEX('O.Frequent Admissions'!$D$2:$D$36,MATCH(RIGHT(H1,LEN(H1)-6),'O.Frequent Admissions'!$A$2:$A$36,0))</f>
        <v>#N/A</v>
      </c>
      <c r="I14" s="97">
        <f>INDEX('O.Frequent Admissions'!$D$2:$D$36,MATCH(RIGHT(I1,LEN(I1)-6),'O.Frequent Admissions'!$A$2:$A$36,0))</f>
        <v>4.2445510512490198E-3</v>
      </c>
      <c r="J14" s="97">
        <f>INDEX('O.Frequent Admissions'!$D$2:$D$36,MATCH(RIGHT(J1,LEN(J1)-6),'O.Frequent Admissions'!$A$2:$A$36,0))</f>
        <v>1.74530757218531E-3</v>
      </c>
      <c r="K14" s="97">
        <f>INDEX('O.Frequent Admissions'!$D$2:$D$36,MATCH(RIGHT(K1,LEN(K1)-6),'O.Frequent Admissions'!$A$2:$A$36,0))</f>
        <v>1.42025280499929E-3</v>
      </c>
      <c r="L14" s="97">
        <f>INDEX('O.Frequent Admissions'!$D$2:$D$36,MATCH(RIGHT(L1,LEN(L1)-6),'O.Frequent Admissions'!$A$2:$A$36,0))</f>
        <v>2.3739701159056002E-3</v>
      </c>
      <c r="M14" s="97">
        <f>INDEX('O.Frequent Admissions'!$D$2:$D$36,MATCH(RIGHT(M1,LEN(M1)-6),'O.Frequent Admissions'!$A$2:$A$36,0))</f>
        <v>3.9891722467587999E-4</v>
      </c>
      <c r="N14" s="97">
        <f>INDEX('O.Frequent Admissions'!$D$2:$D$36,MATCH(RIGHT(N1,LEN(N1)-6),'O.Frequent Admissions'!$A$2:$A$36,0))</f>
        <v>2.68039482641253E-3</v>
      </c>
      <c r="O14" s="97">
        <f>INDEX('O.Frequent Admissions'!$D$2:$D$36,MATCH(RIGHT(O1,LEN(O1)-6),'O.Frequent Admissions'!$A$2:$A$36,0))</f>
        <v>7.9808459696727901E-4</v>
      </c>
      <c r="P14" s="97">
        <f>INDEX('O.Frequent Admissions'!$D$2:$D$36,MATCH(RIGHT(P1,LEN(P1)-6),'O.Frequent Admissions'!$A$2:$A$36,0))</f>
        <v>1.75592625109745E-4</v>
      </c>
      <c r="Q14" s="97">
        <f>INDEX('O.Frequent Admissions'!$D$2:$D$36,MATCH(RIGHT(Q1,LEN(Q1)-6),'O.Frequent Admissions'!$A$2:$A$36,0))</f>
        <v>8.6254214694581695E-4</v>
      </c>
      <c r="R14" s="97" t="e">
        <f>INDEX('O.Frequent Admissions'!$D$2:$D$36,MATCH(RIGHT(R1,LEN(R1)-6),'O.Frequent Admissions'!$A$2:$A$36,0))</f>
        <v>#N/A</v>
      </c>
      <c r="S14" s="11">
        <f>INDEX('O.Frequent Admissions'!$D$2:$D$36,MATCH(RIGHT(S1,LEN(S1)-6),'O.Frequent Admissions'!$A$2:$A$36,0))</f>
        <v>1.4920765589627499E-3</v>
      </c>
      <c r="T14" s="97">
        <f>INDEX('O.Frequent Admissions'!$D$2:$D$36,MATCH(RIGHT(T1,LEN(T1)-6),'O.Frequent Admissions'!$A$2:$A$36,0))</f>
        <v>4.0679345062544502E-4</v>
      </c>
      <c r="U14" s="97">
        <f>INDEX('O.Frequent Admissions'!$D$2:$D$36,MATCH(RIGHT(U1,LEN(U1)-6),'O.Frequent Admissions'!$A$2:$A$36,0))</f>
        <v>3.29424166556859E-4</v>
      </c>
      <c r="V14" s="97">
        <f>INDEX('O.Frequent Admissions'!$D$2:$D$36,MATCH(RIGHT(V1,LEN(V1)-6),'O.Frequent Admissions'!$A$2:$A$36,0))</f>
        <v>1.43410296859315E-4</v>
      </c>
      <c r="W14" s="97"/>
      <c r="X14" s="97">
        <f>INDEX('O.Frequent Admissions'!$D$2:$D$36,MATCH(RIGHT(X1,LEN(X1)-6),'O.Frequent Admissions'!$A$2:$A$36,0))</f>
        <v>3.2985578398281698E-3</v>
      </c>
      <c r="Y14" s="97">
        <f>INDEX('O.Frequent Admissions'!$D$2:$D$36,MATCH(RIGHT(Y1,LEN(Y1)-6),'O.Frequent Admissions'!$A$2:$A$36,0))</f>
        <v>5.5126791620727696E-4</v>
      </c>
      <c r="Z14" s="94">
        <f>INDEX('O.Frequent Admissions'!$D$2:$D$36,MATCH(RIGHT(Z1,LEN(Z1)-6),'O.Frequent Admissions'!$A$2:$A$36,0))</f>
        <v>3.4375154787260401E-3</v>
      </c>
      <c r="AA14" s="97"/>
      <c r="AB14" s="97">
        <f>INDEX('O.Frequent Admissions'!$D$2:$D$36,MATCH(RIGHT(AB1,LEN(AB1)-6),'O.Frequent Admissions'!$A$2:$A$36,0))</f>
        <v>6.4110783433773597E-4</v>
      </c>
      <c r="AC14" s="97">
        <f>INDEX('O.Frequent Admissions'!$D$2:$D$36,MATCH(RIGHT(AC1,LEN(AC1)-6),'O.Frequent Admissions'!$A$2:$A$36,0))</f>
        <v>7.7178359188083705E-4</v>
      </c>
      <c r="AD14" s="97">
        <f>INDEX('O.Frequent Admissions'!$D$2:$D$36,MATCH(RIGHT(AD1,LEN(AD1)-6),'O.Frequent Admissions'!$A$2:$A$36,0))</f>
        <v>6.5674764616994096E-3</v>
      </c>
      <c r="AE14" s="97"/>
      <c r="AF14" s="97">
        <f>INDEX('O.Frequent Admissions'!$D$2:$D$36,MATCH(RIGHT(AF1,LEN(AF1)-6),'O.Frequent Admissions'!$A$2:$A$36,0))</f>
        <v>5.25803310613437E-3</v>
      </c>
      <c r="AG14" s="97">
        <f>INDEX('O.Frequent Admissions'!$D$2:$D$36,MATCH(RIGHT(AG1,LEN(AG1)-6),'O.Frequent Admissions'!$A$2:$A$36,0))</f>
        <v>7.5187969924812002E-4</v>
      </c>
      <c r="AH14" s="97">
        <f>INDEX('O.Frequent Admissions'!$D$2:$D$36,MATCH(RIGHT(AH1,LEN(AH1)-6),'O.Frequent Admissions'!$A$2:$A$36,0))</f>
        <v>2.6465322643418701E-3</v>
      </c>
      <c r="AI14" s="97">
        <f>INDEX('O.Frequent Admissions'!$D$2:$D$36,MATCH(RIGHT(AI1,LEN(AI1)-6),'O.Frequent Admissions'!$A$2:$A$36,0))</f>
        <v>4.1154682814980301E-4</v>
      </c>
      <c r="AJ14" s="97">
        <f>INDEX('O.Frequent Admissions'!$D$2:$D$36,MATCH(RIGHT(AJ1,LEN(AJ1)-6),'O.Frequent Admissions'!$A$2:$A$36,0))</f>
        <v>2.7204407113952498E-4</v>
      </c>
      <c r="AK14" s="97">
        <f>INDEX('O.Frequent Admissions'!$D$2:$D$36,MATCH(RIGHT(AK1,LEN(AK1)-6),'O.Frequent Admissions'!$A$2:$A$36,0))</f>
        <v>1.09583036545943E-4</v>
      </c>
      <c r="AL14" s="97"/>
      <c r="AM14" s="105" t="e">
        <f>INDEX('O.Frequent Admissions'!$D$2:$D$36,MATCH(RIGHT(AM1,LEN(AM1)-6),'O.Frequent Admissions'!$A$2:$A$36,0))</f>
        <v>#N/A</v>
      </c>
      <c r="AN14" s="105">
        <f>INDEX('O.Frequent Admissions'!$D$2:$D$36,MATCH(RIGHT(AN1,LEN(AN1)-6),'O.Frequent Admissions'!$A$2:$A$36,0))</f>
        <v>4.8440811383590698E-4</v>
      </c>
    </row>
    <row r="15" spans="1:40" x14ac:dyDescent="0.25">
      <c r="A15" s="65" t="s">
        <v>157</v>
      </c>
      <c r="B15" s="90">
        <f>INDEX('P.Access to Crisis Res Serv'!$D$2:$D$36,MATCH(RIGHT(B1,LEN(B1)-6),'P.Access to Crisis Res Serv'!$A$2:$A$36,0))</f>
        <v>0.80590062111801197</v>
      </c>
      <c r="C15" s="90">
        <f>INDEX('P.Access to Crisis Res Serv'!$D$2:$D$36,MATCH(RIGHT(C1,LEN(C1)-6),'P.Access to Crisis Res Serv'!$A$2:$A$36,0))</f>
        <v>0.119205298013245</v>
      </c>
      <c r="D15" s="90">
        <f>INDEX('P.Access to Crisis Res Serv'!$D$2:$D$36,MATCH(RIGHT(D1,LEN(D1)-6),'P.Access to Crisis Res Serv'!$A$2:$A$36,0))</f>
        <v>0.61403508771929804</v>
      </c>
      <c r="E15" s="90">
        <f>INDEX('P.Access to Crisis Res Serv'!$D$2:$D$36,MATCH(RIGHT(E1,LEN(E1)-6),'P.Access to Crisis Res Serv'!$A$2:$A$36,0))</f>
        <v>0.141566265060241</v>
      </c>
      <c r="F15" s="90">
        <f>INDEX('P.Access to Crisis Res Serv'!$D$2:$D$36,MATCH(RIGHT(F1,LEN(F1)-6),'P.Access to Crisis Res Serv'!$A$2:$A$36,0))</f>
        <v>0.774011299435028</v>
      </c>
      <c r="G15" s="90">
        <f>INDEX('P.Access to Crisis Res Serv'!$D$2:$D$36,MATCH(RIGHT(G1,LEN(G1)-6),'P.Access to Crisis Res Serv'!$A$2:$A$36,0))</f>
        <v>0.62524654832347104</v>
      </c>
      <c r="H15" s="90" t="e">
        <f>INDEX('P.Access to Crisis Res Serv'!$D$2:$D$36,MATCH(RIGHT(H1,LEN(H1)-6),'P.Access to Crisis Res Serv'!$A$2:$A$36,0))</f>
        <v>#N/A</v>
      </c>
      <c r="I15" s="90">
        <f>INDEX('P.Access to Crisis Res Serv'!$D$2:$D$36,MATCH(RIGHT(I1,LEN(I1)-6),'P.Access to Crisis Res Serv'!$A$2:$A$36,0))</f>
        <v>0.40710382513661197</v>
      </c>
      <c r="J15" s="90">
        <f>INDEX('P.Access to Crisis Res Serv'!$D$2:$D$36,MATCH(RIGHT(J1,LEN(J1)-6),'P.Access to Crisis Res Serv'!$A$2:$A$36,0))</f>
        <v>0.63352826510721305</v>
      </c>
      <c r="K15" s="90">
        <f>INDEX('P.Access to Crisis Res Serv'!$D$2:$D$36,MATCH(RIGHT(K1,LEN(K1)-6),'P.Access to Crisis Res Serv'!$A$2:$A$36,0))</f>
        <v>0.23758099352051801</v>
      </c>
      <c r="L15" s="90">
        <f>INDEX('P.Access to Crisis Res Serv'!$D$2:$D$36,MATCH(RIGHT(L1,LEN(L1)-6),'P.Access to Crisis Res Serv'!$A$2:$A$36,0))</f>
        <v>0.31573389651531197</v>
      </c>
      <c r="M15" s="90">
        <f>INDEX('P.Access to Crisis Res Serv'!$D$2:$D$36,MATCH(RIGHT(M1,LEN(M1)-6),'P.Access to Crisis Res Serv'!$A$2:$A$36,0))</f>
        <v>0.19460793620656899</v>
      </c>
      <c r="N15" s="90">
        <f>INDEX('P.Access to Crisis Res Serv'!$D$2:$D$36,MATCH(RIGHT(N1,LEN(N1)-6),'P.Access to Crisis Res Serv'!$A$2:$A$36,0))</f>
        <v>0.81173982020095203</v>
      </c>
      <c r="O15" s="90">
        <f>INDEX('P.Access to Crisis Res Serv'!$D$2:$D$36,MATCH(RIGHT(O1,LEN(O1)-6),'P.Access to Crisis Res Serv'!$A$2:$A$36,0))</f>
        <v>0.366292134831461</v>
      </c>
      <c r="P15" s="90" t="e">
        <f>INDEX('P.Access to Crisis Res Serv'!$D$2:$D$36,MATCH(RIGHT(P1,LEN(P1)-6),'P.Access to Crisis Res Serv'!$A$2:$A$36,0))</f>
        <v>#N/A</v>
      </c>
      <c r="Q15" s="90" t="e">
        <f>INDEX('P.Access to Crisis Res Serv'!$D$2:$D$36,MATCH(RIGHT(Q1,LEN(Q1)-6),'P.Access to Crisis Res Serv'!$A$2:$A$36,0))</f>
        <v>#N/A</v>
      </c>
      <c r="R15" s="90">
        <f>INDEX('P.Access to Crisis Res Serv'!$D$2:$D$36,MATCH(RIGHT(R1,LEN(R1)-6),'P.Access to Crisis Res Serv'!$A$2:$A$36,0))</f>
        <v>0.30263157894736797</v>
      </c>
      <c r="S15" s="90">
        <f>INDEX('P.Access to Crisis Res Serv'!$D$2:$D$36,MATCH(RIGHT(S1,LEN(S1)-6),'P.Access to Crisis Res Serv'!$A$2:$A$36,0))</f>
        <v>0.38154613466334197</v>
      </c>
      <c r="T15" s="90">
        <f>INDEX('P.Access to Crisis Res Serv'!$D$2:$D$36,MATCH(RIGHT(T1,LEN(T1)-6),'P.Access to Crisis Res Serv'!$A$2:$A$36,0))</f>
        <v>8.6397058823529396E-2</v>
      </c>
      <c r="U15" s="90">
        <f>INDEX('P.Access to Crisis Res Serv'!$D$2:$D$36,MATCH(RIGHT(U1,LEN(U1)-6),'P.Access to Crisis Res Serv'!$A$2:$A$36,0))</f>
        <v>0.33728813559322002</v>
      </c>
      <c r="V15" s="90">
        <f>INDEX('P.Access to Crisis Res Serv'!$D$2:$D$36,MATCH(RIGHT(V1,LEN(V1)-6),'P.Access to Crisis Res Serv'!$A$2:$A$36,0))</f>
        <v>0.186412128017967</v>
      </c>
      <c r="W15" s="90">
        <f>INDEX('P.Access to Crisis Res Serv'!$D$2:$D$36,MATCH(RIGHT(W1,LEN(W1)-6),'P.Access to Crisis Res Serv'!$A$2:$A$36,0))</f>
        <v>0.53583617747440304</v>
      </c>
      <c r="X15" s="90">
        <f>INDEX('P.Access to Crisis Res Serv'!$D$2:$D$36,MATCH(RIGHT(X1,LEN(X1)-6),'P.Access to Crisis Res Serv'!$A$2:$A$36,0))</f>
        <v>0.236467236467236</v>
      </c>
      <c r="Y15" s="90">
        <f>INDEX('P.Access to Crisis Res Serv'!$D$2:$D$36,MATCH(RIGHT(Y1,LEN(Y1)-6),'P.Access to Crisis Res Serv'!$A$2:$A$36,0))</f>
        <v>0.66666666666666696</v>
      </c>
      <c r="Z15" s="90">
        <f>INDEX('P.Access to Crisis Res Serv'!$D$2:$D$36,MATCH(RIGHT(Z1,LEN(Z1)-6),'P.Access to Crisis Res Serv'!$A$2:$A$36,0))</f>
        <v>0.81568627450980402</v>
      </c>
      <c r="AA15" s="90">
        <f>INDEX('P.Access to Crisis Res Serv'!$D$2:$D$36,MATCH(RIGHT(AA1,LEN(AA1)-6),'P.Access to Crisis Res Serv'!$A$2:$A$36,0))</f>
        <v>0.625</v>
      </c>
      <c r="AB15" s="90">
        <f>INDEX('P.Access to Crisis Res Serv'!$D$2:$D$36,MATCH(RIGHT(AB1,LEN(AB1)-6),'P.Access to Crisis Res Serv'!$A$2:$A$36,0))</f>
        <v>0.26436781609195398</v>
      </c>
      <c r="AC15" s="90" t="e">
        <f>INDEX('P.Access to Crisis Res Serv'!$D$2:$D$36,MATCH(RIGHT(AC1,LEN(AC1)-6),'P.Access to Crisis Res Serv'!$A$2:$A$36,0))</f>
        <v>#N/A</v>
      </c>
      <c r="AD15" s="90">
        <f>INDEX('P.Access to Crisis Res Serv'!$D$2:$D$36,MATCH(RIGHT(AD1,LEN(AD1)-6),'P.Access to Crisis Res Serv'!$A$2:$A$36,0))</f>
        <v>0.17073170731707299</v>
      </c>
      <c r="AE15" s="90">
        <f>INDEX('P.Access to Crisis Res Serv'!$D$2:$D$36,MATCH(RIGHT(AE1,LEN(AE1)-6),'P.Access to Crisis Res Serv'!$A$2:$A$36,0))</f>
        <v>0.31676413255360603</v>
      </c>
      <c r="AF15" s="90">
        <f>INDEX('P.Access to Crisis Res Serv'!$D$2:$D$36,MATCH(RIGHT(AF1,LEN(AF1)-6),'P.Access to Crisis Res Serv'!$A$2:$A$36,0))</f>
        <v>0.33628318584070799</v>
      </c>
      <c r="AG15" s="90">
        <f>INDEX('P.Access to Crisis Res Serv'!$D$2:$D$36,MATCH(RIGHT(AG1,LEN(AG1)-6),'P.Access to Crisis Res Serv'!$A$2:$A$36,0))</f>
        <v>0.33846153846153898</v>
      </c>
      <c r="AH15" s="90">
        <f>INDEX('P.Access to Crisis Res Serv'!$D$2:$D$36,MATCH(RIGHT(AH1,LEN(AH1)-6),'P.Access to Crisis Res Serv'!$A$2:$A$36,0))</f>
        <v>0.51540616246498605</v>
      </c>
      <c r="AI15" s="90">
        <f>INDEX('P.Access to Crisis Res Serv'!$D$2:$D$36,MATCH(RIGHT(AI1,LEN(AI1)-6),'P.Access to Crisis Res Serv'!$A$2:$A$36,0))</f>
        <v>0.40422535211267602</v>
      </c>
      <c r="AJ15" s="90">
        <f>INDEX('P.Access to Crisis Res Serv'!$D$2:$D$36,MATCH(RIGHT(AJ1,LEN(AJ1)-6),'P.Access to Crisis Res Serv'!$A$2:$A$36,0))</f>
        <v>0.48391248391248398</v>
      </c>
      <c r="AK15" s="90">
        <f>INDEX('P.Access to Crisis Res Serv'!$D$2:$D$36,MATCH(RIGHT(AK1,LEN(AK1)-6),'P.Access to Crisis Res Serv'!$A$2:$A$36,0))</f>
        <v>0.183098591549296</v>
      </c>
      <c r="AL15" s="90">
        <f>INDEX('P.Access to Crisis Res Serv'!$D$2:$D$36,MATCH(RIGHT(AL1,LEN(AL1)-6),'P.Access to Crisis Res Serv'!$A$2:$A$36,0))</f>
        <v>0.16612377850162899</v>
      </c>
      <c r="AM15" s="105">
        <f>INDEX('P.Access to Crisis Res Serv'!$D$2:$D$36,MATCH(RIGHT(AM1,LEN(AM1)-6),'P.Access to Crisis Res Serv'!$A$2:$A$36,0))</f>
        <v>0.232558139534884</v>
      </c>
      <c r="AN15" s="105">
        <f>INDEX('P.Access to Crisis Res Serv'!$D$2:$D$36,MATCH(RIGHT(AN1,LEN(AN1)-6),'P.Access to Crisis Res Serv'!$A$2:$A$36,0))</f>
        <v>0.29520295202952002</v>
      </c>
    </row>
    <row r="16" spans="1:40" x14ac:dyDescent="0.25">
      <c r="A16" s="65" t="s">
        <v>117</v>
      </c>
      <c r="B16" s="96">
        <f>INDEX('J.Employment Improvement'!$D$2:$D$37,MATCH(RIGHT(B1,LEN(B1)-6),'J.Employment Improvement'!$A$2:$A$37,0))</f>
        <v>0.79900000000000004</v>
      </c>
      <c r="C16" s="96">
        <f>INDEX('J.Employment Improvement'!$D$2:$D$37,MATCH(RIGHT(C1,LEN(C1)-6),'J.Employment Improvement'!$A$2:$A$37,0))</f>
        <v>0.54</v>
      </c>
      <c r="D16" s="96">
        <f>INDEX('J.Employment Improvement'!$D$2:$D$37,MATCH(RIGHT(D1,LEN(D1)-6),'J.Employment Improvement'!$A$2:$A$37,0))</f>
        <v>0.54200000000000004</v>
      </c>
      <c r="E16" s="96">
        <f>INDEX('J.Employment Improvement'!$D$2:$D$37,MATCH(RIGHT(E1,LEN(E1)-6),'J.Employment Improvement'!$A$2:$A$37,0))</f>
        <v>0.41699999999999998</v>
      </c>
      <c r="F16" s="96">
        <f>INDEX('J.Employment Improvement'!$D$2:$D$37,MATCH(RIGHT(F1,LEN(F1)-6),'J.Employment Improvement'!$A$2:$A$37,0))</f>
        <v>0.26200000000000001</v>
      </c>
      <c r="G16" s="96">
        <f>INDEX('J.Employment Improvement'!$D$2:$D$37,MATCH(RIGHT(G1,LEN(G1)-6),'J.Employment Improvement'!$A$2:$A$37,0))</f>
        <v>0.501</v>
      </c>
      <c r="H16" s="96" t="e">
        <f>INDEX('J.Employment Improvement'!$D$2:$D$37,MATCH(RIGHT(H1,LEN(H1)-6),'J.Employment Improvement'!$A$2:$A$37,0))</f>
        <v>#N/A</v>
      </c>
      <c r="I16" s="96">
        <f>INDEX('J.Employment Improvement'!$D$2:$D$37,MATCH(RIGHT(I1,LEN(I1)-6),'J.Employment Improvement'!$A$2:$A$37,0))</f>
        <v>0.48899999999999999</v>
      </c>
      <c r="J16" s="96">
        <f>INDEX('J.Employment Improvement'!$D$2:$D$37,MATCH(RIGHT(J1,LEN(J1)-6),'J.Employment Improvement'!$A$2:$A$37,0))</f>
        <v>0.79</v>
      </c>
      <c r="K16" s="96">
        <f>INDEX('J.Employment Improvement'!$D$2:$D$37,MATCH(RIGHT(K1,LEN(K1)-6),'J.Employment Improvement'!$A$2:$A$37,0))</f>
        <v>0.90100000000000002</v>
      </c>
      <c r="L16" s="96" t="e">
        <f>INDEX('J.Employment Improvement'!$D$2:$D$37,MATCH(RIGHT(L1,LEN(L1)-6),'J.Employment Improvement'!$A$2:$A$37,0))</f>
        <v>#N/A</v>
      </c>
      <c r="M16" s="96">
        <f>INDEX('J.Employment Improvement'!$D$2:$D$37,MATCH(RIGHT(M1,LEN(M1)-6),'J.Employment Improvement'!$A$2:$A$37,0))</f>
        <v>0.309</v>
      </c>
      <c r="N16" s="96">
        <f>INDEX('J.Employment Improvement'!$D$2:$D$37,MATCH(RIGHT(N1,LEN(N1)-6),'J.Employment Improvement'!$A$2:$A$37,0))</f>
        <v>0.25700000000000001</v>
      </c>
      <c r="O16" s="96">
        <f>INDEX('J.Employment Improvement'!$D$2:$D$37,MATCH(RIGHT(O1,LEN(O1)-6),'J.Employment Improvement'!$A$2:$A$37,0))</f>
        <v>0.30499999999999999</v>
      </c>
      <c r="P16" s="96">
        <f>INDEX('J.Employment Improvement'!$D$2:$D$37,MATCH(RIGHT(P1,LEN(P1)-6),'J.Employment Improvement'!$A$2:$A$37,0))</f>
        <v>0.48599999999999999</v>
      </c>
      <c r="Q16" s="96">
        <f>INDEX('J.Employment Improvement'!$D$2:$D$37,MATCH(RIGHT(Q1,LEN(Q1)-6),'J.Employment Improvement'!$A$2:$A$37,0))</f>
        <v>0.90900000000000003</v>
      </c>
      <c r="R16" s="96" t="e">
        <f>INDEX('J.Employment Improvement'!$D$2:$D$37,MATCH(RIGHT(R1,LEN(R1)-6),'J.Employment Improvement'!$A$2:$A$37,0))</f>
        <v>#N/A</v>
      </c>
      <c r="S16" s="16">
        <f>INDEX('J.Employment Improvement'!$D$2:$D$37,MATCH(RIGHT(S1,LEN(S1)-6),'J.Employment Improvement'!$A$2:$A$37,0))</f>
        <v>0.29899999999999999</v>
      </c>
      <c r="T16" s="96">
        <f>INDEX('J.Employment Improvement'!$D$2:$D$37,MATCH(RIGHT(T1,LEN(T1)-6),'J.Employment Improvement'!$A$2:$A$37,0))</f>
        <v>0.90300000000000002</v>
      </c>
      <c r="U16" s="96">
        <f>INDEX('J.Employment Improvement'!$D$2:$D$37,MATCH(RIGHT(U1,LEN(U1)-6),'J.Employment Improvement'!$A$2:$A$37,0))</f>
        <v>0.49099999999999999</v>
      </c>
      <c r="V16" s="96">
        <f>INDEX('J.Employment Improvement'!$D$2:$D$37,MATCH(RIGHT(V1,LEN(V1)-6),'J.Employment Improvement'!$A$2:$A$37,0))</f>
        <v>0.85099999999999998</v>
      </c>
      <c r="W16" s="96">
        <f>INDEX('J.Employment Improvement'!$D$2:$D$37,MATCH(RIGHT(W1,LEN(W1)-6),'J.Employment Improvement'!$A$2:$A$37,0))</f>
        <v>0.45200000000000001</v>
      </c>
      <c r="X16" s="96">
        <f>INDEX('J.Employment Improvement'!$D$2:$D$37,MATCH(RIGHT(X1,LEN(X1)-6),'J.Employment Improvement'!$A$2:$A$37,0))</f>
        <v>0.40600000000000003</v>
      </c>
      <c r="Y16" s="96">
        <f>INDEX('J.Employment Improvement'!$D$2:$D$37,MATCH(RIGHT(Y1,LEN(Y1)-6),'J.Employment Improvement'!$A$2:$A$37,0))</f>
        <v>0.39300000000000002</v>
      </c>
      <c r="Z16" s="96">
        <f>INDEX('J.Employment Improvement'!$D$2:$D$37,MATCH(RIGHT(Z1,LEN(Z1)-6),'J.Employment Improvement'!$A$2:$A$37,0))</f>
        <v>0.68</v>
      </c>
      <c r="AA16" s="96">
        <f>INDEX('J.Employment Improvement'!$D$2:$D$37,MATCH(RIGHT(AA1,LEN(AA1)-6),'J.Employment Improvement'!$A$2:$A$37,0))</f>
        <v>0.88800000000000001</v>
      </c>
      <c r="AB16" s="96">
        <f>INDEX('J.Employment Improvement'!$D$2:$D$37,MATCH(RIGHT(AB1,LEN(AB1)-6),'J.Employment Improvement'!$A$2:$A$37,0))</f>
        <v>0.35199999999999998</v>
      </c>
      <c r="AC16" s="96">
        <f>INDEX('J.Employment Improvement'!$D$2:$D$37,MATCH(RIGHT(AC1,LEN(AC1)-6),'J.Employment Improvement'!$A$2:$A$37,0))</f>
        <v>0.48799999999999999</v>
      </c>
      <c r="AD16" s="96">
        <f>INDEX('J.Employment Improvement'!$D$2:$D$37,MATCH(RIGHT(AD1,LEN(AD1)-6),'J.Employment Improvement'!$A$2:$A$37,0))</f>
        <v>0.88300000000000001</v>
      </c>
      <c r="AE16" s="96">
        <f>INDEX('J.Employment Improvement'!$D$2:$D$37,MATCH(RIGHT(AE1,LEN(AE1)-6),'J.Employment Improvement'!$A$2:$A$37,0))</f>
        <v>0.79</v>
      </c>
      <c r="AF16" s="96">
        <f>INDEX('J.Employment Improvement'!$D$2:$D$37,MATCH(RIGHT(AF1,LEN(AF1)-6),'J.Employment Improvement'!$A$2:$A$37,0))</f>
        <v>0.65100000000000002</v>
      </c>
      <c r="AG16" s="96">
        <f>INDEX('J.Employment Improvement'!$D$2:$D$37,MATCH(RIGHT(AG1,LEN(AG1)-6),'J.Employment Improvement'!$A$2:$A$37,0))</f>
        <v>0.31900000000000001</v>
      </c>
      <c r="AH16" s="96">
        <f>INDEX('J.Employment Improvement'!$D$2:$D$37,MATCH(RIGHT(AH1,LEN(AH1)-6),'J.Employment Improvement'!$A$2:$A$37,0))</f>
        <v>0.79400000000000004</v>
      </c>
      <c r="AI16" s="96">
        <f>INDEX('J.Employment Improvement'!$D$2:$D$37,MATCH(RIGHT(AI1,LEN(AI1)-6),'J.Employment Improvement'!$A$2:$A$37,0))</f>
        <v>0.66100000000000003</v>
      </c>
      <c r="AJ16" s="96">
        <f>INDEX('J.Employment Improvement'!$D$2:$D$37,MATCH(RIGHT(AJ1,LEN(AJ1)-6),'J.Employment Improvement'!$A$2:$A$37,0))</f>
        <v>0.86599999999999999</v>
      </c>
      <c r="AK16" s="96">
        <f>INDEX('J.Employment Improvement'!$D$2:$D$37,MATCH(RIGHT(AK1,LEN(AK1)-6),'J.Employment Improvement'!$A$2:$A$37,0))</f>
        <v>0.67700000000000005</v>
      </c>
      <c r="AL16" s="96">
        <f>INDEX('J.Employment Improvement'!$D$2:$D$37,MATCH(RIGHT(AL1,LEN(AL1)-6),'J.Employment Improvement'!$A$2:$A$37,0))</f>
        <v>0.42099999999999999</v>
      </c>
      <c r="AM16" s="105">
        <f>INDEX('J.Employment Improvement'!$D$2:$D$37,MATCH(RIGHT(AM1,LEN(AM1)-6),'J.Employment Improvement'!$A$2:$A$37,0))</f>
        <v>0.87</v>
      </c>
      <c r="AN16" s="105">
        <f>INDEX('J.Employment Improvement'!$D$2:$D$37,MATCH(RIGHT(AN1,LEN(AN1)-6),'J.Employment Improvement'!$A$2:$A$37,0))</f>
        <v>0.85899999999999999</v>
      </c>
    </row>
    <row r="17" spans="1:40" x14ac:dyDescent="0.25">
      <c r="A17" s="65" t="s">
        <v>161</v>
      </c>
      <c r="B17" s="96">
        <f>INDEX('G.Community Tenure'!$D$2:$D$36,MATCH(RIGHT(B1,LEN(B1)-6),'G.Community Tenure'!$A$2:$A$36,0))</f>
        <v>0.98099999999999998</v>
      </c>
      <c r="C17" s="96">
        <f>INDEX('G.Community Tenure'!$D$2:$D$36,MATCH(RIGHT(C1,LEN(C1)-6),'G.Community Tenure'!$A$2:$A$36,0))</f>
        <v>0.996</v>
      </c>
      <c r="D17" s="96">
        <f>INDEX('G.Community Tenure'!$D$2:$D$36,MATCH(RIGHT(D1,LEN(D1)-6),'G.Community Tenure'!$A$2:$A$36,0))</f>
        <v>0.99299999999999999</v>
      </c>
      <c r="E17" s="96">
        <f>INDEX('G.Community Tenure'!$D$2:$D$36,MATCH(RIGHT(E1,LEN(E1)-6),'G.Community Tenure'!$A$2:$A$36,0))</f>
        <v>0.99099999999999999</v>
      </c>
      <c r="F17" s="96">
        <f>INDEX('G.Community Tenure'!$D$2:$D$36,MATCH(RIGHT(F1,LEN(F1)-6),'G.Community Tenure'!$A$2:$A$36,0))</f>
        <v>0.98899999999999999</v>
      </c>
      <c r="G17" s="96">
        <f>INDEX('G.Community Tenure'!$D$2:$D$36,MATCH(RIGHT(G1,LEN(G1)-6),'G.Community Tenure'!$A$2:$A$36,0))</f>
        <v>0.98399999999999999</v>
      </c>
      <c r="H17" s="96" t="e">
        <f>INDEX('G.Community Tenure'!$D$2:$D$36,MATCH(RIGHT(H1,LEN(H1)-6),'G.Community Tenure'!$A$2:$A$36,0))</f>
        <v>#N/A</v>
      </c>
      <c r="I17" s="96">
        <f>INDEX('G.Community Tenure'!$D$2:$D$36,MATCH(RIGHT(I1,LEN(I1)-6),'G.Community Tenure'!$A$2:$A$36,0))</f>
        <v>0.99399999999999999</v>
      </c>
      <c r="J17" s="96">
        <f>INDEX('G.Community Tenure'!$D$2:$D$36,MATCH(RIGHT(J1,LEN(J1)-6),'G.Community Tenure'!$A$2:$A$36,0))</f>
        <v>0.98599999999999999</v>
      </c>
      <c r="K17" s="96">
        <f>INDEX('G.Community Tenure'!$D$2:$D$36,MATCH(RIGHT(K1,LEN(K1)-6),'G.Community Tenure'!$A$2:$A$36,0))</f>
        <v>0.98</v>
      </c>
      <c r="L17" s="96">
        <f>INDEX('G.Community Tenure'!$D$2:$D$36,MATCH(RIGHT(L1,LEN(L1)-6),'G.Community Tenure'!$A$2:$A$36,0))</f>
        <v>0.98599999999999999</v>
      </c>
      <c r="M17" s="96">
        <f>INDEX('G.Community Tenure'!$D$2:$D$36,MATCH(RIGHT(M1,LEN(M1)-6),'G.Community Tenure'!$A$2:$A$36,0))</f>
        <v>0.98499999999999999</v>
      </c>
      <c r="N17" s="96">
        <f>INDEX('G.Community Tenure'!$D$2:$D$36,MATCH(RIGHT(N1,LEN(N1)-6),'G.Community Tenure'!$A$2:$A$36,0))</f>
        <v>0.98699999999999999</v>
      </c>
      <c r="O17" s="96">
        <f>INDEX('G.Community Tenure'!$D$2:$D$36,MATCH(RIGHT(O1,LEN(O1)-6),'G.Community Tenure'!$A$2:$A$36,0))</f>
        <v>0.97399999999999998</v>
      </c>
      <c r="P17" s="96" t="e">
        <f>INDEX('G.Community Tenure'!$D$2:$D$36,MATCH(RIGHT(P1,LEN(P1)-6),'G.Community Tenure'!$A$2:$A$36,0))</f>
        <v>#N/A</v>
      </c>
      <c r="Q17" s="96">
        <f>INDEX('G.Community Tenure'!$D$2:$D$36,MATCH(RIGHT(Q1,LEN(Q1)-6),'G.Community Tenure'!$A$2:$A$36,0))</f>
        <v>0.98399999999999999</v>
      </c>
      <c r="R17" s="96" t="e">
        <f>INDEX('G.Community Tenure'!$D$2:$D$36,MATCH(RIGHT(R1,LEN(R1)-6),'G.Community Tenure'!$A$2:$A$36,0))</f>
        <v>#N/A</v>
      </c>
      <c r="S17" s="16">
        <f>INDEX('G.Community Tenure'!$D$2:$D$36,MATCH(RIGHT(S1,LEN(S1)-6),'G.Community Tenure'!$A$2:$A$36,0))</f>
        <v>0.98799999999999999</v>
      </c>
      <c r="T17" s="96">
        <f>INDEX('G.Community Tenure'!$D$2:$D$36,MATCH(RIGHT(T1,LEN(T1)-6),'G.Community Tenure'!$A$2:$A$36,0))</f>
        <v>0.995</v>
      </c>
      <c r="U17" s="96">
        <f>INDEX('G.Community Tenure'!$D$2:$D$36,MATCH(RIGHT(U1,LEN(U1)-6),'G.Community Tenure'!$A$2:$A$36,0))</f>
        <v>0.98899999999999999</v>
      </c>
      <c r="V17" s="96">
        <f>INDEX('G.Community Tenure'!$D$2:$D$36,MATCH(RIGHT(V1,LEN(V1)-6),'G.Community Tenure'!$A$2:$A$36,0))</f>
        <v>0.98599999999999999</v>
      </c>
      <c r="W17" s="96">
        <f>INDEX('G.Community Tenure'!$D$2:$D$36,MATCH(RIGHT(W1,LEN(W1)-6),'G.Community Tenure'!$A$2:$A$36,0))</f>
        <v>0.996</v>
      </c>
      <c r="X17" s="96">
        <f>INDEX('G.Community Tenure'!$D$2:$D$36,MATCH(RIGHT(X1,LEN(X1)-6),'G.Community Tenure'!$A$2:$A$36,0))</f>
        <v>0.98099999999999998</v>
      </c>
      <c r="Y17" s="96">
        <f>INDEX('G.Community Tenure'!$D$2:$D$36,MATCH(RIGHT(Y1,LEN(Y1)-6),'G.Community Tenure'!$A$2:$A$36,0))</f>
        <v>0.99299999999999999</v>
      </c>
      <c r="Z17" s="96">
        <f>INDEX('G.Community Tenure'!$D$2:$D$36,MATCH(RIGHT(Z1,LEN(Z1)-6),'G.Community Tenure'!$A$2:$A$36,0))</f>
        <v>0.97699999999999998</v>
      </c>
      <c r="AA17" s="96">
        <f>INDEX('G.Community Tenure'!$D$2:$D$36,MATCH(RIGHT(AA1,LEN(AA1)-6),'G.Community Tenure'!$A$2:$A$36,0))</f>
        <v>0.98799999999999999</v>
      </c>
      <c r="AB17" s="96">
        <f>INDEX('G.Community Tenure'!$D$2:$D$36,MATCH(RIGHT(AB1,LEN(AB1)-6),'G.Community Tenure'!$A$2:$A$36,0))</f>
        <v>0.99099999999999999</v>
      </c>
      <c r="AC17" s="96">
        <f>INDEX('G.Community Tenure'!$D$2:$D$36,MATCH(RIGHT(AC1,LEN(AC1)-6),'G.Community Tenure'!$A$2:$A$36,0))</f>
        <v>0.99</v>
      </c>
      <c r="AD17" s="96">
        <f>INDEX('G.Community Tenure'!$D$2:$D$36,MATCH(RIGHT(AD1,LEN(AD1)-6),'G.Community Tenure'!$A$2:$A$36,0))</f>
        <v>0.98</v>
      </c>
      <c r="AE17" s="96">
        <f>INDEX('G.Community Tenure'!$D$2:$D$36,MATCH(RIGHT(AE1,LEN(AE1)-6),'G.Community Tenure'!$A$2:$A$36,0))</f>
        <v>0.99299999999999999</v>
      </c>
      <c r="AF17" s="96">
        <f>INDEX('G.Community Tenure'!$D$2:$D$36,MATCH(RIGHT(AF1,LEN(AF1)-6),'G.Community Tenure'!$A$2:$A$36,0))</f>
        <v>0.98299999999999998</v>
      </c>
      <c r="AG17" s="96">
        <f>INDEX('G.Community Tenure'!$D$2:$D$36,MATCH(RIGHT(AG1,LEN(AG1)-6),'G.Community Tenure'!$A$2:$A$36,0))</f>
        <v>0.99</v>
      </c>
      <c r="AH17" s="96">
        <f>INDEX('G.Community Tenure'!$D$2:$D$36,MATCH(RIGHT(AH1,LEN(AH1)-6),'G.Community Tenure'!$A$2:$A$36,0))</f>
        <v>0.98299999999999998</v>
      </c>
      <c r="AI17" s="96">
        <f>INDEX('G.Community Tenure'!$D$2:$D$36,MATCH(RIGHT(AI1,LEN(AI1)-6),'G.Community Tenure'!$A$2:$A$36,0))</f>
        <v>0.98899999999999999</v>
      </c>
      <c r="AJ17" s="96">
        <f>INDEX('G.Community Tenure'!$D$2:$D$36,MATCH(RIGHT(AJ1,LEN(AJ1)-6),'G.Community Tenure'!$A$2:$A$36,0))</f>
        <v>0.99299999999999999</v>
      </c>
      <c r="AK17" s="96">
        <f>INDEX('G.Community Tenure'!$D$2:$D$36,MATCH(RIGHT(AK1,LEN(AK1)-6),'G.Community Tenure'!$A$2:$A$36,0))</f>
        <v>0.98699999999999999</v>
      </c>
      <c r="AL17" s="96">
        <f>INDEX('G.Community Tenure'!$D$2:$D$36,MATCH(RIGHT(AL1,LEN(AL1)-6),'G.Community Tenure'!$A$2:$A$36,0))</f>
        <v>0.98899999999999999</v>
      </c>
      <c r="AM17" s="105" t="e">
        <f>INDEX('G.Community Tenure'!$D$2:$D$36,MATCH(RIGHT(AM1,LEN(AM1)-6),'G.Community Tenure'!$A$2:$A$36,0))</f>
        <v>#N/A</v>
      </c>
      <c r="AN17" s="105">
        <f>INDEX('G.Community Tenure'!$D$2:$D$36,MATCH(RIGHT(AN1,LEN(AN1)-6),'G.Community Tenure'!$A$2:$A$36,0))</f>
        <v>0.99299999999999999</v>
      </c>
    </row>
    <row r="18" spans="1:40" x14ac:dyDescent="0.25">
      <c r="A18" s="65" t="s">
        <v>162</v>
      </c>
      <c r="B18" s="94">
        <f>INDEX('H.Adult Improvement'!$D$2:$D$36,MATCH(RIGHT(B1,LEN(B1)-6),'H.Adult Improvement'!$A$2:$A$36,0))</f>
        <v>0.40606571187868601</v>
      </c>
      <c r="C18" s="94">
        <f>INDEX('H.Adult Improvement'!$D$2:$D$36,MATCH(RIGHT(C1,LEN(C1)-6),'H.Adult Improvement'!$A$2:$A$36,0))</f>
        <v>0.365671641791045</v>
      </c>
      <c r="D18" s="94">
        <f>INDEX('H.Adult Improvement'!$D$2:$D$36,MATCH(RIGHT(D1,LEN(D1)-6),'H.Adult Improvement'!$A$2:$A$36,0))</f>
        <v>0.50394055392929504</v>
      </c>
      <c r="E18" s="94">
        <f>INDEX('H.Adult Improvement'!$D$2:$D$36,MATCH(RIGHT(E1,LEN(E1)-6),'H.Adult Improvement'!$A$2:$A$36,0))</f>
        <v>0.59851301115241595</v>
      </c>
      <c r="F18" s="94">
        <f>INDEX('H.Adult Improvement'!$D$2:$D$36,MATCH(RIGHT(F1,LEN(F1)-6),'H.Adult Improvement'!$A$2:$A$36,0))</f>
        <v>0.54459618951273003</v>
      </c>
      <c r="G18" s="94">
        <f>INDEX('H.Adult Improvement'!$D$2:$D$36,MATCH(RIGHT(G1,LEN(G1)-6),'H.Adult Improvement'!$A$2:$A$36,0))</f>
        <v>0.32124352331606199</v>
      </c>
      <c r="H18" s="94" t="e">
        <f>INDEX('H.Adult Improvement'!$D$2:$D$36,MATCH(RIGHT(H1,LEN(H1)-6),'H.Adult Improvement'!$A$2:$A$36,0))</f>
        <v>#N/A</v>
      </c>
      <c r="I18" s="94">
        <f>INDEX('H.Adult Improvement'!$D$2:$D$36,MATCH(RIGHT(I1,LEN(I1)-6),'H.Adult Improvement'!$A$2:$A$36,0))</f>
        <v>0.48393358876117498</v>
      </c>
      <c r="J18" s="94">
        <f>INDEX('H.Adult Improvement'!$D$2:$D$36,MATCH(RIGHT(J1,LEN(J1)-6),'H.Adult Improvement'!$A$2:$A$36,0))</f>
        <v>0.46927639383155401</v>
      </c>
      <c r="K18" s="94">
        <f>INDEX('H.Adult Improvement'!$D$2:$D$36,MATCH(RIGHT(K1,LEN(K1)-6),'H.Adult Improvement'!$A$2:$A$36,0))</f>
        <v>0.50148920327624702</v>
      </c>
      <c r="L18" s="94">
        <f>INDEX('H.Adult Improvement'!$D$2:$D$36,MATCH(RIGHT(L1,LEN(L1)-6),'H.Adult Improvement'!$A$2:$A$36,0))</f>
        <v>0.39882697947214102</v>
      </c>
      <c r="M18" s="94">
        <f>INDEX('H.Adult Improvement'!$D$2:$D$36,MATCH(RIGHT(M1,LEN(M1)-6),'H.Adult Improvement'!$A$2:$A$36,0))</f>
        <v>0.50893347993403004</v>
      </c>
      <c r="N18" s="94">
        <f>INDEX('H.Adult Improvement'!$D$2:$D$36,MATCH(RIGHT(N1,LEN(N1)-6),'H.Adult Improvement'!$A$2:$A$36,0))</f>
        <v>0.490405117270789</v>
      </c>
      <c r="O18" s="94">
        <f>INDEX('H.Adult Improvement'!$D$2:$D$36,MATCH(RIGHT(O1,LEN(O1)-6),'H.Adult Improvement'!$A$2:$A$36,0))</f>
        <v>0.52315394242803503</v>
      </c>
      <c r="P18" s="94">
        <f>INDEX('H.Adult Improvement'!$D$2:$D$36,MATCH(RIGHT(P1,LEN(P1)-6),'H.Adult Improvement'!$A$2:$A$36,0))</f>
        <v>0.33277310924369702</v>
      </c>
      <c r="Q18" s="94">
        <f>INDEX('H.Adult Improvement'!$D$2:$D$36,MATCH(RIGHT(Q1,LEN(Q1)-6),'H.Adult Improvement'!$A$2:$A$36,0))</f>
        <v>0.425914047466325</v>
      </c>
      <c r="R18" s="94" t="e">
        <f>INDEX('H.Adult Improvement'!$D$2:$D$36,MATCH(RIGHT(R1,LEN(R1)-6),'H.Adult Improvement'!$A$2:$A$36,0))</f>
        <v>#N/A</v>
      </c>
      <c r="S18" s="89" t="e">
        <f>INDEX('H.Adult Improvement'!$D$2:$D$36,MATCH(RIGHT(S1,LEN(S1)-6),'H.Adult Improvement'!$A$2:$A$36,0))</f>
        <v>#N/A</v>
      </c>
      <c r="T18" s="94">
        <f>INDEX('H.Adult Improvement'!$D$2:$D$36,MATCH(RIGHT(T1,LEN(T1)-6),'H.Adult Improvement'!$A$2:$A$36,0))</f>
        <v>0.26651609260304898</v>
      </c>
      <c r="U18" s="94">
        <f>INDEX('H.Adult Improvement'!$D$2:$D$36,MATCH(RIGHT(U1,LEN(U1)-6),'H.Adult Improvement'!$A$2:$A$36,0))</f>
        <v>0.24984147114774899</v>
      </c>
      <c r="V18" s="94">
        <f>INDEX('H.Adult Improvement'!$D$2:$D$36,MATCH(RIGHT(V1,LEN(V1)-6),'H.Adult Improvement'!$A$2:$A$36,0))</f>
        <v>0.48079819277108399</v>
      </c>
      <c r="W18" s="94">
        <f>INDEX('H.Adult Improvement'!$D$2:$D$36,MATCH(RIGHT(W1,LEN(W1)-6),'H.Adult Improvement'!$A$2:$A$36,0))</f>
        <v>0.43776106934001702</v>
      </c>
      <c r="X18" s="94">
        <f>INDEX('H.Adult Improvement'!$D$2:$D$36,MATCH(RIGHT(X1,LEN(X1)-6),'H.Adult Improvement'!$A$2:$A$36,0))</f>
        <v>0.425463851567498</v>
      </c>
      <c r="Y18" s="94">
        <f>INDEX('H.Adult Improvement'!$D$2:$D$36,MATCH(RIGHT(Y1,LEN(Y1)-6),'H.Adult Improvement'!$A$2:$A$36,0))</f>
        <v>0.42494839280448199</v>
      </c>
      <c r="Z18" s="94">
        <f>INDEX('H.Adult Improvement'!$D$2:$D$36,MATCH(RIGHT(Z1,LEN(Z1)-6),'H.Adult Improvement'!$A$2:$A$36,0))</f>
        <v>0.44960238568588501</v>
      </c>
      <c r="AA18" s="94" t="e">
        <f>INDEX('H.Adult Improvement'!$D$2:$D$36,MATCH(RIGHT(AA1,LEN(AA1)-6),'H.Adult Improvement'!$A$2:$A$36,0))</f>
        <v>#N/A</v>
      </c>
      <c r="AB18" s="94">
        <f>INDEX('H.Adult Improvement'!$D$2:$D$36,MATCH(RIGHT(AB1,LEN(AB1)-6),'H.Adult Improvement'!$A$2:$A$36,0))</f>
        <v>0.373529411764706</v>
      </c>
      <c r="AC18" s="94">
        <f>INDEX('H.Adult Improvement'!$D$2:$D$36,MATCH(RIGHT(AC1,LEN(AC1)-6),'H.Adult Improvement'!$A$2:$A$36,0))</f>
        <v>0.446800731261426</v>
      </c>
      <c r="AD18" s="94">
        <f>INDEX('H.Adult Improvement'!$D$2:$D$36,MATCH(RIGHT(AD1,LEN(AD1)-6),'H.Adult Improvement'!$A$2:$A$36,0))</f>
        <v>0.50580514891468997</v>
      </c>
      <c r="AE18" s="94">
        <f>INDEX('H.Adult Improvement'!$D$2:$D$36,MATCH(RIGHT(AE1,LEN(AE1)-6),'H.Adult Improvement'!$A$2:$A$36,0))</f>
        <v>0.52661381653454098</v>
      </c>
      <c r="AF18" s="94">
        <f>INDEX('H.Adult Improvement'!$D$2:$D$36,MATCH(RIGHT(AF1,LEN(AF1)-6),'H.Adult Improvement'!$A$2:$A$36,0))</f>
        <v>0.438117647058824</v>
      </c>
      <c r="AG18" s="94">
        <f>INDEX('H.Adult Improvement'!$D$2:$D$36,MATCH(RIGHT(AG1,LEN(AG1)-6),'H.Adult Improvement'!$A$2:$A$36,0))</f>
        <v>0.18145161290322601</v>
      </c>
      <c r="AH18" s="94">
        <f>INDEX('H.Adult Improvement'!$D$2:$D$36,MATCH(RIGHT(AH1,LEN(AH1)-6),'H.Adult Improvement'!$A$2:$A$36,0))</f>
        <v>0.47909407665505199</v>
      </c>
      <c r="AI18" s="94">
        <f>INDEX('H.Adult Improvement'!$D$2:$D$36,MATCH(RIGHT(AI1,LEN(AI1)-6),'H.Adult Improvement'!$A$2:$A$36,0))</f>
        <v>0.43144537294955099</v>
      </c>
      <c r="AJ18" s="94">
        <f>INDEX('H.Adult Improvement'!$D$2:$D$36,MATCH(RIGHT(AJ1,LEN(AJ1)-6),'H.Adult Improvement'!$A$2:$A$36,0))</f>
        <v>0.33531808210592301</v>
      </c>
      <c r="AK18" s="94">
        <f>INDEX('H.Adult Improvement'!$D$2:$D$36,MATCH(RIGHT(AK1,LEN(AK1)-6),'H.Adult Improvement'!$A$2:$A$36,0))</f>
        <v>0.359390363815143</v>
      </c>
      <c r="AL18" s="94">
        <f>INDEX('H.Adult Improvement'!$D$2:$D$36,MATCH(RIGHT(AL1,LEN(AL1)-6),'H.Adult Improvement'!$A$2:$A$36,0))</f>
        <v>0.36408800567778599</v>
      </c>
      <c r="AM18" s="105">
        <f>INDEX('H.Adult Improvement'!$D$2:$D$36,MATCH(RIGHT(AM1,LEN(AM1)-6),'H.Adult Improvement'!$A$2:$A$36,0))</f>
        <v>0.32181223727230301</v>
      </c>
      <c r="AN18" s="105">
        <f>INDEX('H.Adult Improvement'!$D$2:$D$36,MATCH(RIGHT(AN1,LEN(AN1)-6),'H.Adult Improvement'!$A$2:$A$36,0))</f>
        <v>0.40712468193384199</v>
      </c>
    </row>
    <row r="19" spans="1:40" x14ac:dyDescent="0.25">
      <c r="A19" s="65" t="s">
        <v>167</v>
      </c>
      <c r="B19" s="94">
        <f>INDEX('I.AMH Monthly Service Provision'!$D$2:$D$36,MATCH(RIGHT(B1,LEN(B1)-6),'I.AMH Monthly Service Provision'!$A$2:$A$36,0))</f>
        <v>0.48822374877330699</v>
      </c>
      <c r="C19" s="94">
        <f>INDEX('I.AMH Monthly Service Provision'!$D$2:$D$36,MATCH(RIGHT(C1,LEN(C1)-6),'I.AMH Monthly Service Provision'!$A$2:$A$36,0))</f>
        <v>0.221959459459459</v>
      </c>
      <c r="D19" s="94">
        <f>INDEX('I.AMH Monthly Service Provision'!$D$2:$D$36,MATCH(RIGHT(D1,LEN(D1)-6),'I.AMH Monthly Service Provision'!$A$2:$A$36,0))</f>
        <v>0.279754921131534</v>
      </c>
      <c r="E19" s="94">
        <f>INDEX('I.AMH Monthly Service Provision'!$D$2:$D$36,MATCH(RIGHT(E1,LEN(E1)-6),'I.AMH Monthly Service Provision'!$A$2:$A$36,0))</f>
        <v>0.24150943396226399</v>
      </c>
      <c r="F19" s="94">
        <f>INDEX('I.AMH Monthly Service Provision'!$D$2:$D$36,MATCH(RIGHT(F1,LEN(F1)-6),'I.AMH Monthly Service Provision'!$A$2:$A$36,0))</f>
        <v>0.459818656067569</v>
      </c>
      <c r="G19" s="94">
        <f>INDEX('I.AMH Monthly Service Provision'!$D$2:$D$36,MATCH(RIGHT(G1,LEN(G1)-6),'I.AMH Monthly Service Provision'!$A$2:$A$36,0))</f>
        <v>0.311083123425693</v>
      </c>
      <c r="H19" s="94" t="e">
        <f>INDEX('I.AMH Monthly Service Provision'!$D$2:$D$36,MATCH(RIGHT(H1,LEN(H1)-6),'I.AMH Monthly Service Provision'!$A$2:$A$36,0))</f>
        <v>#N/A</v>
      </c>
      <c r="I19" s="94">
        <f>INDEX('I.AMH Monthly Service Provision'!$D$2:$D$36,MATCH(RIGHT(I1,LEN(I1)-6),'I.AMH Monthly Service Provision'!$A$2:$A$36,0))</f>
        <v>0.34240848373610699</v>
      </c>
      <c r="J19" s="94">
        <f>INDEX('I.AMH Monthly Service Provision'!$D$2:$D$36,MATCH(RIGHT(J1,LEN(J1)-6),'I.AMH Monthly Service Provision'!$A$2:$A$36,0))</f>
        <v>0.26732456140350902</v>
      </c>
      <c r="K19" s="94">
        <f>INDEX('I.AMH Monthly Service Provision'!$D$2:$D$36,MATCH(RIGHT(K1,LEN(K1)-6),'I.AMH Monthly Service Provision'!$A$2:$A$36,0))</f>
        <v>0.27468060394889698</v>
      </c>
      <c r="L19" s="94">
        <f>INDEX('I.AMH Monthly Service Provision'!$D$2:$D$36,MATCH(RIGHT(L1,LEN(L1)-6),'I.AMH Monthly Service Provision'!$A$2:$A$36,0))</f>
        <v>0.212249208025343</v>
      </c>
      <c r="M19" s="94">
        <f>INDEX('I.AMH Monthly Service Provision'!$D$2:$D$36,MATCH(RIGHT(M1,LEN(M1)-6),'I.AMH Monthly Service Provision'!$A$2:$A$36,0))</f>
        <v>0.49460405425113002</v>
      </c>
      <c r="N19" s="94" t="e">
        <f>INDEX('I.AMH Monthly Service Provision'!$D$2:$D$36,MATCH(RIGHT(N1,LEN(N1)-6),'I.AMH Monthly Service Provision'!$A$2:$A$36,0))</f>
        <v>#N/A</v>
      </c>
      <c r="O19" s="94">
        <f>INDEX('I.AMH Monthly Service Provision'!$D$2:$D$36,MATCH(RIGHT(O1,LEN(O1)-6),'I.AMH Monthly Service Provision'!$A$2:$A$36,0))</f>
        <v>0.36826599326599302</v>
      </c>
      <c r="P19" s="94">
        <f>INDEX('I.AMH Monthly Service Provision'!$D$2:$D$36,MATCH(RIGHT(P1,LEN(P1)-6),'I.AMH Monthly Service Provision'!$A$2:$A$36,0))</f>
        <v>0.50613915416098199</v>
      </c>
      <c r="Q19" s="94" t="e">
        <f>INDEX('I.AMH Monthly Service Provision'!$D$2:$D$36,MATCH(RIGHT(Q1,LEN(Q1)-6),'I.AMH Monthly Service Provision'!$A$2:$A$36,0))</f>
        <v>#N/A</v>
      </c>
      <c r="R19" s="94">
        <f>INDEX('I.AMH Monthly Service Provision'!$D$2:$D$36,MATCH(RIGHT(R1,LEN(R1)-6),'I.AMH Monthly Service Provision'!$A$2:$A$36,0))</f>
        <v>0.28490672696438701</v>
      </c>
      <c r="S19" s="89">
        <f>INDEX('I.AMH Monthly Service Provision'!$D$2:$D$36,MATCH(RIGHT(S1,LEN(S1)-6),'I.AMH Monthly Service Provision'!$A$2:$A$36,0))</f>
        <v>0.25568942436412301</v>
      </c>
      <c r="T19" s="94">
        <f>INDEX('I.AMH Monthly Service Provision'!$D$2:$D$36,MATCH(RIGHT(T1,LEN(T1)-6),'I.AMH Monthly Service Provision'!$A$2:$A$36,0))</f>
        <v>0.30778258637130501</v>
      </c>
      <c r="U19" s="94">
        <f>INDEX('I.AMH Monthly Service Provision'!$D$2:$D$36,MATCH(RIGHT(U1,LEN(U1)-6),'I.AMH Monthly Service Provision'!$A$2:$A$36,0))</f>
        <v>0.39151470040937802</v>
      </c>
      <c r="V19" s="94">
        <f>INDEX('I.AMH Monthly Service Provision'!$D$2:$D$36,MATCH(RIGHT(V1,LEN(V1)-6),'I.AMH Monthly Service Provision'!$A$2:$A$36,0))</f>
        <v>0.25394321766561501</v>
      </c>
      <c r="W19" s="94" t="e">
        <f>INDEX('I.AMH Monthly Service Provision'!$D$2:$D$36,MATCH(RIGHT(W1,LEN(W1)-6),'I.AMH Monthly Service Provision'!$A$2:$A$36,0))</f>
        <v>#N/A</v>
      </c>
      <c r="X19" s="94">
        <f>INDEX('I.AMH Monthly Service Provision'!$D$2:$D$36,MATCH(RIGHT(X1,LEN(X1)-6),'I.AMH Monthly Service Provision'!$A$2:$A$36,0))</f>
        <v>0.41932270916334702</v>
      </c>
      <c r="Y19" s="94">
        <f>INDEX('I.AMH Monthly Service Provision'!$D$2:$D$36,MATCH(RIGHT(Y1,LEN(Y1)-6),'I.AMH Monthly Service Provision'!$A$2:$A$36,0))</f>
        <v>0.35423116615067102</v>
      </c>
      <c r="Z19" s="94">
        <f>INDEX('I.AMH Monthly Service Provision'!$D$2:$D$36,MATCH(RIGHT(Z1,LEN(Z1)-6),'I.AMH Monthly Service Provision'!$A$2:$A$36,0))</f>
        <v>0.380154077232424</v>
      </c>
      <c r="AA19" s="94">
        <f>INDEX('I.AMH Monthly Service Provision'!$D$2:$D$36,MATCH(RIGHT(AA1,LEN(AA1)-6),'I.AMH Monthly Service Provision'!$A$2:$A$36,0))</f>
        <v>0.49870934434692799</v>
      </c>
      <c r="AB19" s="94">
        <f>INDEX('I.AMH Monthly Service Provision'!$D$2:$D$36,MATCH(RIGHT(AB1,LEN(AB1)-6),'I.AMH Monthly Service Provision'!$A$2:$A$36,0))</f>
        <v>0.26234489744239098</v>
      </c>
      <c r="AC19" s="94">
        <f>INDEX('I.AMH Monthly Service Provision'!$D$2:$D$36,MATCH(RIGHT(AC1,LEN(AC1)-6),'I.AMH Monthly Service Provision'!$A$2:$A$36,0))</f>
        <v>0.45205479452054798</v>
      </c>
      <c r="AD19" s="94">
        <f>INDEX('I.AMH Monthly Service Provision'!$D$2:$D$36,MATCH(RIGHT(AD1,LEN(AD1)-6),'I.AMH Monthly Service Provision'!$A$2:$A$36,0))</f>
        <v>0.34692144373673001</v>
      </c>
      <c r="AE19" s="94">
        <f>INDEX('I.AMH Monthly Service Provision'!$D$2:$D$36,MATCH(RIGHT(AE1,LEN(AE1)-6),'I.AMH Monthly Service Provision'!$A$2:$A$36,0))</f>
        <v>0.40016478989288701</v>
      </c>
      <c r="AF19" s="94">
        <f>INDEX('I.AMH Monthly Service Provision'!$D$2:$D$36,MATCH(RIGHT(AF1,LEN(AF1)-6),'I.AMH Monthly Service Provision'!$A$2:$A$36,0))</f>
        <v>0.38696418085731099</v>
      </c>
      <c r="AG19" s="94">
        <f>INDEX('I.AMH Monthly Service Provision'!$D$2:$D$36,MATCH(RIGHT(AG1,LEN(AG1)-6),'I.AMH Monthly Service Provision'!$A$2:$A$36,0))</f>
        <v>0.28759124087591198</v>
      </c>
      <c r="AH19" s="94">
        <f>INDEX('I.AMH Monthly Service Provision'!$D$2:$D$36,MATCH(RIGHT(AH1,LEN(AH1)-6),'I.AMH Monthly Service Provision'!$A$2:$A$36,0))</f>
        <v>0.50023618327822394</v>
      </c>
      <c r="AI19" s="94">
        <f>INDEX('I.AMH Monthly Service Provision'!$D$2:$D$36,MATCH(RIGHT(AI1,LEN(AI1)-6),'I.AMH Monthly Service Provision'!$A$2:$A$36,0))</f>
        <v>0.30017177211565998</v>
      </c>
      <c r="AJ19" s="94">
        <f>INDEX('I.AMH Monthly Service Provision'!$D$2:$D$36,MATCH(RIGHT(AJ1,LEN(AJ1)-6),'I.AMH Monthly Service Provision'!$A$2:$A$36,0))</f>
        <v>0.194095477386935</v>
      </c>
      <c r="AK19" s="94">
        <f>INDEX('I.AMH Monthly Service Provision'!$D$2:$D$36,MATCH(RIGHT(AK1,LEN(AK1)-6),'I.AMH Monthly Service Provision'!$A$2:$A$36,0))</f>
        <v>0.35796645702306101</v>
      </c>
      <c r="AL19" s="94">
        <f>INDEX('I.AMH Monthly Service Provision'!$D$2:$D$36,MATCH(RIGHT(AL1,LEN(AL1)-6),'I.AMH Monthly Service Provision'!$A$2:$A$36,0))</f>
        <v>0.443965517241379</v>
      </c>
      <c r="AM19" s="105">
        <f>INDEX('I.AMH Monthly Service Provision'!$D$2:$D$36,MATCH(RIGHT(AM1,LEN(AM1)-6),'I.AMH Monthly Service Provision'!$A$2:$A$36,0))</f>
        <v>0.26135831381732999</v>
      </c>
      <c r="AN19" s="105">
        <f>INDEX('I.AMH Monthly Service Provision'!$D$2:$D$36,MATCH(RIGHT(AN1,LEN(AN1)-6),'I.AMH Monthly Service Provision'!$A$2:$A$36,0))</f>
        <v>0.29562223315297598</v>
      </c>
    </row>
    <row r="20" spans="1:40" x14ac:dyDescent="0.25">
      <c r="A20" s="65" t="s">
        <v>163</v>
      </c>
      <c r="B20" s="90">
        <f>INDEX('E.Service Target Child'!$D$2:$D$36,MATCH(RIGHT(B1,LEN(B1)-6),'E.Service Target Child'!$A$2:$A$36,0))</f>
        <v>0.90828677839851002</v>
      </c>
      <c r="C20" s="90">
        <f>INDEX('E.Service Target Child'!$D$2:$D$36,MATCH(RIGHT(C1,LEN(C1)-6),'E.Service Target Child'!$A$2:$A$36,0))</f>
        <v>0.97207524985302796</v>
      </c>
      <c r="D20" s="90">
        <f>INDEX('E.Service Target Child'!$D$2:$D$36,MATCH(RIGHT(D1,LEN(D1)-6),'E.Service Target Child'!$A$2:$A$36,0))</f>
        <v>0.78774205677759002</v>
      </c>
      <c r="E20" s="90">
        <f>INDEX('E.Service Target Child'!$D$2:$D$36,MATCH(RIGHT(E1,LEN(E1)-6),'E.Service Target Child'!$A$2:$A$36,0))</f>
        <v>0.86603942652329802</v>
      </c>
      <c r="F20" s="90">
        <f>INDEX('E.Service Target Child'!$D$2:$D$36,MATCH(RIGHT(F1,LEN(F1)-6),'E.Service Target Child'!$A$2:$A$36,0))</f>
        <v>1.0941802252816</v>
      </c>
      <c r="G20" s="90">
        <f>INDEX('E.Service Target Child'!$D$2:$D$36,MATCH(RIGHT(G1,LEN(G1)-6),'E.Service Target Child'!$A$2:$A$36,0))</f>
        <v>1.1306497175141199</v>
      </c>
      <c r="H20" s="90" t="e">
        <f>INDEX('E.Service Target Child'!$D$2:$D$36,MATCH(RIGHT(H1,LEN(H1)-6),'E.Service Target Child'!$A$2:$A$36,0))</f>
        <v>#N/A</v>
      </c>
      <c r="I20" s="90">
        <f>INDEX('E.Service Target Child'!$D$2:$D$36,MATCH(RIGHT(I1,LEN(I1)-6),'E.Service Target Child'!$A$2:$A$36,0))</f>
        <v>1.04443492801501</v>
      </c>
      <c r="J20" s="90">
        <f>INDEX('E.Service Target Child'!$D$2:$D$36,MATCH(RIGHT(J1,LEN(J1)-6),'E.Service Target Child'!$A$2:$A$36,0))</f>
        <v>0.90886884629838405</v>
      </c>
      <c r="K20" s="90">
        <f>INDEX('E.Service Target Child'!$D$2:$D$36,MATCH(RIGHT(K1,LEN(K1)-6),'E.Service Target Child'!$A$2:$A$36,0))</f>
        <v>1.2096949891067501</v>
      </c>
      <c r="L20" s="90">
        <f>INDEX('E.Service Target Child'!$D$2:$D$36,MATCH(RIGHT(L1,LEN(L1)-6),'E.Service Target Child'!$A$2:$A$36,0))</f>
        <v>0.93201754385964897</v>
      </c>
      <c r="M20" s="90">
        <f>INDEX('E.Service Target Child'!$D$2:$D$36,MATCH(RIGHT(M1,LEN(M1)-6),'E.Service Target Child'!$A$2:$A$36,0))</f>
        <v>0.95345926263086</v>
      </c>
      <c r="N20" s="90">
        <f>INDEX('E.Service Target Child'!$D$2:$D$36,MATCH(RIGHT(N1,LEN(N1)-6),'E.Service Target Child'!$A$2:$A$36,0))</f>
        <v>1.1039215686274499</v>
      </c>
      <c r="O20" s="90">
        <f>INDEX('E.Service Target Child'!$D$2:$D$36,MATCH(RIGHT(O1,LEN(O1)-6),'E.Service Target Child'!$A$2:$A$36,0))</f>
        <v>0.93688118811881205</v>
      </c>
      <c r="P20" s="90">
        <f>INDEX('E.Service Target Child'!$D$2:$D$36,MATCH(RIGHT(P1,LEN(P1)-6),'E.Service Target Child'!$A$2:$A$36,0))</f>
        <v>0.859338061465721</v>
      </c>
      <c r="Q20" s="90">
        <f>INDEX('E.Service Target Child'!$D$2:$D$36,MATCH(RIGHT(Q1,LEN(Q1)-6),'E.Service Target Child'!$A$2:$A$36,0))</f>
        <v>1.05176767676768</v>
      </c>
      <c r="R20" s="90">
        <f>INDEX('E.Service Target Child'!$D$2:$D$36,MATCH(RIGHT(R1,LEN(R1)-6),'E.Service Target Child'!$A$2:$A$36,0))</f>
        <v>0.96651617757712605</v>
      </c>
      <c r="S20" s="10">
        <f>INDEX('E.Service Target Child'!$D$2:$D$36,MATCH(RIGHT(S1,LEN(S1)-6),'E.Service Target Child'!$A$2:$A$36,0))</f>
        <v>0.93683957732949097</v>
      </c>
      <c r="T20" s="90">
        <f>INDEX('E.Service Target Child'!$D$2:$D$36,MATCH(RIGHT(T1,LEN(T1)-6),'E.Service Target Child'!$A$2:$A$36,0))</f>
        <v>0.950212507589557</v>
      </c>
      <c r="U20" s="90">
        <f>INDEX('E.Service Target Child'!$D$2:$D$36,MATCH(RIGHT(U1,LEN(U1)-6),'E.Service Target Child'!$A$2:$A$36,0))</f>
        <v>0.94716088328075698</v>
      </c>
      <c r="V20" s="90">
        <f>INDEX('E.Service Target Child'!$D$2:$D$36,MATCH(RIGHT(V1,LEN(V1)-6),'E.Service Target Child'!$A$2:$A$36,0))</f>
        <v>0.94901960784313699</v>
      </c>
      <c r="W20" s="90">
        <f>INDEX('E.Service Target Child'!$D$2:$D$36,MATCH(RIGHT(W1,LEN(W1)-6),'E.Service Target Child'!$A$2:$A$36,0))</f>
        <v>1.12683760683761</v>
      </c>
      <c r="X20" s="90">
        <f>INDEX('E.Service Target Child'!$D$2:$D$36,MATCH(RIGHT(X1,LEN(X1)-6),'E.Service Target Child'!$A$2:$A$36,0))</f>
        <v>1.0171650055371</v>
      </c>
      <c r="Y20" s="90">
        <f>INDEX('E.Service Target Child'!$D$2:$D$36,MATCH(RIGHT(Y1,LEN(Y1)-6),'E.Service Target Child'!$A$2:$A$36,0))</f>
        <v>1.0782508630609899</v>
      </c>
      <c r="Z20" s="90">
        <f>INDEX('E.Service Target Child'!$D$2:$D$36,MATCH(RIGHT(Z1,LEN(Z1)-6),'E.Service Target Child'!$A$2:$A$36,0))</f>
        <v>0.97902901465096204</v>
      </c>
      <c r="AA20" s="90" t="e">
        <f>INDEX('E.Service Target Child'!$D$2:$D$36,MATCH(RIGHT(AA1,LEN(AA1)-6),'E.Service Target Child'!$A$2:$A$36,0))</f>
        <v>#N/A</v>
      </c>
      <c r="AB20" s="90">
        <f>INDEX('E.Service Target Child'!$D$2:$D$36,MATCH(RIGHT(AB1,LEN(AB1)-6),'E.Service Target Child'!$A$2:$A$36,0))</f>
        <v>1.1804435483871001</v>
      </c>
      <c r="AC20" s="90">
        <f>INDEX('E.Service Target Child'!$D$2:$D$36,MATCH(RIGHT(AC1,LEN(AC1)-6),'E.Service Target Child'!$A$2:$A$36,0))</f>
        <v>1.07268170426065</v>
      </c>
      <c r="AD20" s="90">
        <f>INDEX('E.Service Target Child'!$D$2:$D$36,MATCH(RIGHT(AD1,LEN(AD1)-6),'E.Service Target Child'!$A$2:$A$36,0))</f>
        <v>1.05809523809524</v>
      </c>
      <c r="AE20" s="90">
        <f>INDEX('E.Service Target Child'!$D$2:$D$36,MATCH(RIGHT(AE1,LEN(AE1)-6),'E.Service Target Child'!$A$2:$A$36,0))</f>
        <v>0.84916399857701896</v>
      </c>
      <c r="AF20" s="90">
        <f>INDEX('E.Service Target Child'!$D$2:$D$36,MATCH(RIGHT(AF1,LEN(AF1)-6),'E.Service Target Child'!$A$2:$A$36,0))</f>
        <v>0.96700723712217995</v>
      </c>
      <c r="AG20" s="90">
        <f>INDEX('E.Service Target Child'!$D$2:$D$36,MATCH(RIGHT(AG1,LEN(AG1)-6),'E.Service Target Child'!$A$2:$A$36,0))</f>
        <v>1.1169696969697001</v>
      </c>
      <c r="AH20" s="90">
        <f>INDEX('E.Service Target Child'!$D$2:$D$36,MATCH(RIGHT(AH1,LEN(AH1)-6),'E.Service Target Child'!$A$2:$A$36,0))</f>
        <v>0.93701550387596899</v>
      </c>
      <c r="AI20" s="90">
        <f>INDEX('E.Service Target Child'!$D$2:$D$36,MATCH(RIGHT(AI1,LEN(AI1)-6),'E.Service Target Child'!$A$2:$A$36,0))</f>
        <v>0.98677443056576097</v>
      </c>
      <c r="AJ20" s="90">
        <f>INDEX('E.Service Target Child'!$D$2:$D$36,MATCH(RIGHT(AJ1,LEN(AJ1)-6),'E.Service Target Child'!$A$2:$A$36,0))</f>
        <v>1.1197183098591601</v>
      </c>
      <c r="AK20" s="90">
        <f>INDEX('E.Service Target Child'!$D$2:$D$36,MATCH(RIGHT(AK1,LEN(AK1)-6),'E.Service Target Child'!$A$2:$A$36,0))</f>
        <v>0.92761463163317903</v>
      </c>
      <c r="AL20" s="90" t="e">
        <f>INDEX('E.Service Target Child'!$D$2:$D$36,MATCH(RIGHT(AL1,LEN(AL1)-6),'E.Service Target Child'!$A$2:$A$36,0))</f>
        <v>#N/A</v>
      </c>
      <c r="AM20" s="105">
        <f>INDEX('E.Service Target Child'!$D$2:$D$36,MATCH(RIGHT(AM1,LEN(AM1)-6),'E.Service Target Child'!$A$2:$A$36,0))</f>
        <v>0.98889555822328901</v>
      </c>
      <c r="AN20" s="105" t="e">
        <f>INDEX('E.Service Target Child'!$D$2:$D$36,MATCH(RIGHT(AN1,LEN(AN1)-6),'E.Service Target Child'!$A$2:$A$36,0))</f>
        <v>#N/A</v>
      </c>
    </row>
    <row r="21" spans="1:40" x14ac:dyDescent="0.25">
      <c r="A21" s="65" t="s">
        <v>164</v>
      </c>
      <c r="B21" s="13" t="e">
        <f>INDEX(#REF!,MATCH(RIGHT(B1,LEN(B1)-6),#REF!,0))</f>
        <v>#REF!</v>
      </c>
      <c r="C21" s="91" t="e">
        <f>INDEX(#REF!,MATCH(RIGHT(C1,LEN(C1)-6),#REF!,0))</f>
        <v>#REF!</v>
      </c>
      <c r="D21" s="91" t="e">
        <f>INDEX(#REF!,MATCH(RIGHT(D1,LEN(D1)-6),#REF!,0))</f>
        <v>#REF!</v>
      </c>
      <c r="E21" s="91" t="e">
        <f>INDEX(#REF!,MATCH(RIGHT(E1,LEN(E1)-6),#REF!,0))</f>
        <v>#REF!</v>
      </c>
      <c r="F21" s="91" t="e">
        <f>INDEX(#REF!,MATCH(RIGHT(F1,LEN(F1)-6),#REF!,0))</f>
        <v>#REF!</v>
      </c>
      <c r="G21" s="13" t="e">
        <f>INDEX(#REF!,MATCH(RIGHT(G1,LEN(G1)-6),#REF!,0))</f>
        <v>#REF!</v>
      </c>
      <c r="H21" s="13" t="e">
        <f>INDEX(#REF!,MATCH(RIGHT(H1,LEN(H1)-6),#REF!,0))</f>
        <v>#REF!</v>
      </c>
      <c r="I21" s="13" t="e">
        <f>INDEX(#REF!,MATCH(RIGHT(I1,LEN(I1)-6),#REF!,0))</f>
        <v>#REF!</v>
      </c>
      <c r="J21" s="13" t="e">
        <f>INDEX(#REF!,MATCH(RIGHT(J1,LEN(J1)-6),#REF!,0))</f>
        <v>#REF!</v>
      </c>
      <c r="K21" s="13" t="e">
        <f>INDEX(#REF!,MATCH(RIGHT(K1,LEN(K1)-6),#REF!,0))</f>
        <v>#REF!</v>
      </c>
      <c r="L21" s="13" t="e">
        <f>INDEX(#REF!,MATCH(RIGHT(L1,LEN(L1)-6),#REF!,0))</f>
        <v>#REF!</v>
      </c>
      <c r="M21" s="13" t="e">
        <f>INDEX(#REF!,MATCH(RIGHT(M1,LEN(M1)-6),#REF!,0))</f>
        <v>#REF!</v>
      </c>
      <c r="N21" s="13" t="e">
        <f>INDEX(#REF!,MATCH(RIGHT(N1,LEN(N1)-6),#REF!,0))</f>
        <v>#REF!</v>
      </c>
      <c r="O21" s="13" t="e">
        <f>INDEX(#REF!,MATCH(RIGHT(O1,LEN(O1)-6),#REF!,0))</f>
        <v>#REF!</v>
      </c>
      <c r="P21" s="13" t="e">
        <f>INDEX(#REF!,MATCH(RIGHT(P1,LEN(P1)-6),#REF!,0))</f>
        <v>#REF!</v>
      </c>
      <c r="Q21" s="13" t="e">
        <f>INDEX(#REF!,MATCH(RIGHT(Q1,LEN(Q1)-6),#REF!,0))</f>
        <v>#REF!</v>
      </c>
      <c r="R21" s="13" t="e">
        <f>INDEX(#REF!,MATCH(RIGHT(R1,LEN(R1)-6),#REF!,0))</f>
        <v>#REF!</v>
      </c>
      <c r="S21" s="13" t="e">
        <f>INDEX(#REF!,MATCH(RIGHT(S1,LEN(S1)-6),#REF!,0))</f>
        <v>#REF!</v>
      </c>
      <c r="T21" s="13" t="e">
        <f>INDEX(#REF!,MATCH(RIGHT(T1,LEN(T1)-6),#REF!,0))</f>
        <v>#REF!</v>
      </c>
      <c r="U21" s="13" t="e">
        <f>INDEX(#REF!,MATCH(RIGHT(U1,LEN(U1)-6),#REF!,0))</f>
        <v>#REF!</v>
      </c>
      <c r="V21" s="13" t="e">
        <f>INDEX(#REF!,MATCH(RIGHT(V1,LEN(V1)-6),#REF!,0))</f>
        <v>#REF!</v>
      </c>
      <c r="W21" s="13" t="e">
        <f>INDEX(#REF!,MATCH(RIGHT(W1,LEN(W1)-6),#REF!,0))</f>
        <v>#REF!</v>
      </c>
      <c r="X21" s="13" t="e">
        <f>INDEX(#REF!,MATCH(RIGHT(X1,LEN(X1)-6),#REF!,0))</f>
        <v>#REF!</v>
      </c>
      <c r="Y21" s="13" t="e">
        <f>INDEX(#REF!,MATCH(RIGHT(Y1,LEN(Y1)-6),#REF!,0))</f>
        <v>#REF!</v>
      </c>
      <c r="Z21" s="13" t="e">
        <f>INDEX(#REF!,MATCH(RIGHT(Z1,LEN(Z1)-6),#REF!,0))</f>
        <v>#REF!</v>
      </c>
      <c r="AA21" s="13" t="e">
        <f>INDEX(#REF!,MATCH(RIGHT(AA1,LEN(AA1)-6),#REF!,0))</f>
        <v>#REF!</v>
      </c>
      <c r="AB21" s="13" t="e">
        <f>INDEX(#REF!,MATCH(RIGHT(AB1,LEN(AB1)-6),#REF!,0))</f>
        <v>#REF!</v>
      </c>
      <c r="AC21" s="13" t="e">
        <f>INDEX(#REF!,MATCH(RIGHT(AC1,LEN(AC1)-6),#REF!,0))</f>
        <v>#REF!</v>
      </c>
      <c r="AD21" s="13" t="e">
        <f>INDEX(#REF!,MATCH(RIGHT(AD1,LEN(AD1)-6),#REF!,0))</f>
        <v>#REF!</v>
      </c>
      <c r="AE21" s="13" t="e">
        <f>INDEX(#REF!,MATCH(RIGHT(AE1,LEN(AE1)-6),#REF!,0))</f>
        <v>#REF!</v>
      </c>
      <c r="AF21" s="13" t="e">
        <f>INDEX(#REF!,MATCH(RIGHT(AF1,LEN(AF1)-6),#REF!,0))</f>
        <v>#REF!</v>
      </c>
      <c r="AG21" s="13" t="e">
        <f>INDEX(#REF!,MATCH(RIGHT(AG1,LEN(AG1)-6),#REF!,0))</f>
        <v>#REF!</v>
      </c>
      <c r="AH21" s="13" t="e">
        <f>INDEX(#REF!,MATCH(RIGHT(AH1,LEN(AH1)-6),#REF!,0))</f>
        <v>#REF!</v>
      </c>
      <c r="AI21" s="13" t="e">
        <f>INDEX(#REF!,MATCH(RIGHT(AI1,LEN(AI1)-6),#REF!,0))</f>
        <v>#REF!</v>
      </c>
      <c r="AJ21" s="13" t="e">
        <f>INDEX(#REF!,MATCH(RIGHT(AJ1,LEN(AJ1)-6),#REF!,0))</f>
        <v>#REF!</v>
      </c>
      <c r="AK21" s="13" t="e">
        <f>INDEX(#REF!,MATCH(RIGHT(AK1,LEN(AK1)-6),#REF!,0))</f>
        <v>#REF!</v>
      </c>
      <c r="AL21" s="13" t="e">
        <f>INDEX(#REF!,MATCH(RIGHT(AL1,LEN(AL1)-6),#REF!,0))</f>
        <v>#REF!</v>
      </c>
      <c r="AM21" s="105" t="e">
        <f>INDEX(#REF!,MATCH(RIGHT(AM1,LEN(AM1)-6),#REF!,0))</f>
        <v>#REF!</v>
      </c>
      <c r="AN21" s="105" t="e">
        <f>INDEX(#REF!,MATCH(RIGHT(AN1,LEN(AN1)-6),#REF!,0))</f>
        <v>#REF!</v>
      </c>
    </row>
    <row r="22" spans="1:40" x14ac:dyDescent="0.25">
      <c r="A22" s="65" t="s">
        <v>175</v>
      </c>
      <c r="B22" s="94" t="e">
        <f>INDEX(#REF!,MATCH(RIGHT(B1,LEN(B1)-6),#REF!,0))</f>
        <v>#REF!</v>
      </c>
      <c r="C22" s="94" t="e">
        <f>INDEX(#REF!,MATCH(RIGHT(C1,LEN(C1)-6),#REF!,0))</f>
        <v>#REF!</v>
      </c>
      <c r="D22" s="94" t="e">
        <f>INDEX(#REF!,MATCH(RIGHT(D1,LEN(D1)-6),#REF!,0))</f>
        <v>#REF!</v>
      </c>
      <c r="E22" s="94" t="e">
        <f>INDEX(#REF!,MATCH(RIGHT(E1,LEN(E1)-6),#REF!,0))</f>
        <v>#REF!</v>
      </c>
      <c r="F22" s="94" t="e">
        <f>INDEX(#REF!,MATCH(RIGHT(F1,LEN(F1)-6),#REF!,0))</f>
        <v>#REF!</v>
      </c>
      <c r="G22" s="94" t="e">
        <f>INDEX(#REF!,MATCH(RIGHT(G1,LEN(G1)-6),#REF!,0))</f>
        <v>#REF!</v>
      </c>
      <c r="H22" s="94" t="e">
        <f>INDEX(#REF!,MATCH(RIGHT(H1,LEN(H1)-6),#REF!,0))</f>
        <v>#REF!</v>
      </c>
      <c r="I22" s="94"/>
      <c r="J22" s="94" t="e">
        <f>INDEX(#REF!,MATCH(RIGHT(J1,LEN(J1)-6),#REF!,0))</f>
        <v>#REF!</v>
      </c>
      <c r="K22" s="94" t="e">
        <f>INDEX(#REF!,MATCH(RIGHT(K1,LEN(K1)-6),#REF!,0))</f>
        <v>#REF!</v>
      </c>
      <c r="L22" s="94" t="e">
        <f>INDEX(#REF!,MATCH(RIGHT(L1,LEN(L1)-6),#REF!,0))</f>
        <v>#REF!</v>
      </c>
      <c r="M22" s="94" t="e">
        <f>INDEX(#REF!,MATCH(RIGHT(M1,LEN(M1)-6),#REF!,0))</f>
        <v>#REF!</v>
      </c>
      <c r="N22" s="94" t="e">
        <f>INDEX(#REF!,MATCH(RIGHT(N1,LEN(N1)-6),#REF!,0))</f>
        <v>#REF!</v>
      </c>
      <c r="O22" s="94" t="e">
        <f>INDEX(#REF!,MATCH(RIGHT(O1,LEN(O1)-6),#REF!,0))</f>
        <v>#REF!</v>
      </c>
      <c r="P22" s="94" t="e">
        <f>INDEX(#REF!,MATCH(RIGHT(P1,LEN(P1)-6),#REF!,0))</f>
        <v>#REF!</v>
      </c>
      <c r="Q22" s="94" t="e">
        <f>INDEX(#REF!,MATCH(RIGHT(Q1,LEN(Q1)-6),#REF!,0))</f>
        <v>#REF!</v>
      </c>
      <c r="R22" s="94" t="e">
        <f>INDEX(#REF!,MATCH(RIGHT(R1,LEN(R1)-6),#REF!,0))</f>
        <v>#REF!</v>
      </c>
      <c r="S22" s="89" t="e">
        <f>INDEX(#REF!,MATCH(RIGHT(S1,LEN(S1)-6),#REF!,0))</f>
        <v>#REF!</v>
      </c>
      <c r="T22" s="94" t="e">
        <f>INDEX(#REF!,MATCH(RIGHT(T1,LEN(T1)-6),#REF!,0))</f>
        <v>#REF!</v>
      </c>
      <c r="U22" s="94" t="e">
        <f>INDEX(#REF!,MATCH(RIGHT(U1,LEN(U1)-6),#REF!,0))</f>
        <v>#REF!</v>
      </c>
      <c r="V22" s="94" t="e">
        <f>INDEX(#REF!,MATCH(RIGHT(V1,LEN(V1)-6),#REF!,0))</f>
        <v>#REF!</v>
      </c>
      <c r="W22" s="94" t="e">
        <f>INDEX(#REF!,MATCH(RIGHT(W1,LEN(W1)-6),#REF!,0))</f>
        <v>#REF!</v>
      </c>
      <c r="X22" s="94" t="e">
        <f>INDEX(#REF!,MATCH(RIGHT(X1,LEN(X1)-6),#REF!,0))</f>
        <v>#REF!</v>
      </c>
      <c r="Y22" s="94" t="e">
        <f>INDEX(#REF!,MATCH(RIGHT(Y1,LEN(Y1)-6),#REF!,0))</f>
        <v>#REF!</v>
      </c>
      <c r="Z22" s="94" t="e">
        <f>INDEX(#REF!,MATCH(RIGHT(Z1,LEN(Z1)-6),#REF!,0))</f>
        <v>#REF!</v>
      </c>
      <c r="AA22" s="94" t="e">
        <f>INDEX(#REF!,MATCH(RIGHT(AA1,LEN(AA1)-6),#REF!,0))</f>
        <v>#REF!</v>
      </c>
      <c r="AB22" s="94" t="e">
        <f>INDEX(#REF!,MATCH(RIGHT(AB1,LEN(AB1)-6),#REF!,0))</f>
        <v>#REF!</v>
      </c>
      <c r="AC22" s="94" t="e">
        <f>INDEX(#REF!,MATCH(RIGHT(AC1,LEN(AC1)-6),#REF!,0))</f>
        <v>#REF!</v>
      </c>
      <c r="AD22" s="94" t="e">
        <f>INDEX(#REF!,MATCH(RIGHT(AD1,LEN(AD1)-6),#REF!,0))</f>
        <v>#REF!</v>
      </c>
      <c r="AE22" s="94"/>
      <c r="AF22" s="94" t="e">
        <f>INDEX(#REF!,MATCH(RIGHT(AF1,LEN(AF1)-6),#REF!,0))</f>
        <v>#REF!</v>
      </c>
      <c r="AG22" s="94" t="e">
        <f>INDEX(#REF!,MATCH(RIGHT(AG1,LEN(AG1)-6),#REF!,0))</f>
        <v>#REF!</v>
      </c>
      <c r="AH22" s="94" t="e">
        <f>INDEX(#REF!,MATCH(RIGHT(AH1,LEN(AH1)-6),#REF!,0))</f>
        <v>#REF!</v>
      </c>
      <c r="AI22" s="94" t="e">
        <f>INDEX(#REF!,MATCH(RIGHT(AI1,LEN(AI1)-6),#REF!,0))</f>
        <v>#REF!</v>
      </c>
      <c r="AJ22" s="94" t="e">
        <f>INDEX(#REF!,MATCH(RIGHT(AJ1,LEN(AJ1)-6),#REF!,0))</f>
        <v>#REF!</v>
      </c>
      <c r="AK22" s="94" t="e">
        <f>INDEX(#REF!,MATCH(RIGHT(AK1,LEN(AK1)-6),#REF!,0))</f>
        <v>#REF!</v>
      </c>
      <c r="AL22" s="94" t="e">
        <f>INDEX(#REF!,MATCH(RIGHT(AL1,LEN(AL1)-6),#REF!,0))</f>
        <v>#REF!</v>
      </c>
      <c r="AM22" s="105" t="e">
        <f>INDEX(#REF!,MATCH(RIGHT(AM1,LEN(AM1)-6),#REF!,0))</f>
        <v>#REF!</v>
      </c>
      <c r="AN22" s="105" t="e">
        <f>INDEX(#REF!,MATCH(RIGHT(AN1,LEN(AN1)-6),#REF!,0))</f>
        <v>#REF!</v>
      </c>
    </row>
    <row r="23" spans="1:40" x14ac:dyDescent="0.25">
      <c r="A23" s="65" t="s">
        <v>176</v>
      </c>
      <c r="B23" s="90" t="e">
        <f>INDEX(#REF!,MATCH(RIGHT(B1,LEN(B1)-6),#REF!,0))</f>
        <v>#REF!</v>
      </c>
      <c r="C23" s="90" t="e">
        <f>INDEX(#REF!,MATCH(RIGHT(C1,LEN(C1)-6),#REF!,0))</f>
        <v>#REF!</v>
      </c>
      <c r="D23" s="90" t="e">
        <f>INDEX(#REF!,MATCH(RIGHT(D1,LEN(D1)-6),#REF!,0))</f>
        <v>#REF!</v>
      </c>
      <c r="E23" s="90" t="e">
        <f>INDEX(#REF!,MATCH(RIGHT(E1,LEN(E1)-6),#REF!,0))</f>
        <v>#REF!</v>
      </c>
      <c r="F23" s="90" t="e">
        <f>INDEX(#REF!,MATCH(RIGHT(F1,LEN(F1)-6),#REF!,0))</f>
        <v>#REF!</v>
      </c>
      <c r="G23" s="90" t="e">
        <f>INDEX(#REF!,MATCH(RIGHT(G1,LEN(G1)-6),#REF!,0))</f>
        <v>#REF!</v>
      </c>
      <c r="H23" s="90" t="e">
        <f>INDEX(#REF!,MATCH(RIGHT(H1,LEN(H1)-6),#REF!,0))</f>
        <v>#REF!</v>
      </c>
      <c r="I23" s="90"/>
      <c r="J23" s="90" t="e">
        <f>INDEX(#REF!,MATCH(RIGHT(J1,LEN(J1)-6),#REF!,0))</f>
        <v>#REF!</v>
      </c>
      <c r="K23" s="90" t="e">
        <f>INDEX(#REF!,MATCH(RIGHT(K1,LEN(K1)-6),#REF!,0))</f>
        <v>#REF!</v>
      </c>
      <c r="L23" s="90" t="e">
        <f>INDEX(#REF!,MATCH(RIGHT(L1,LEN(L1)-6),#REF!,0))</f>
        <v>#REF!</v>
      </c>
      <c r="M23" s="90" t="e">
        <f>INDEX(#REF!,MATCH(RIGHT(M1,LEN(M1)-6),#REF!,0))</f>
        <v>#REF!</v>
      </c>
      <c r="N23" s="90" t="e">
        <f>INDEX(#REF!,MATCH(RIGHT(N1,LEN(N1)-6),#REF!,0))</f>
        <v>#REF!</v>
      </c>
      <c r="O23" s="90" t="e">
        <f>INDEX(#REF!,MATCH(RIGHT(O1,LEN(O1)-6),#REF!,0))</f>
        <v>#REF!</v>
      </c>
      <c r="P23" s="90" t="e">
        <f>INDEX(#REF!,MATCH(RIGHT(P1,LEN(P1)-6),#REF!,0))</f>
        <v>#REF!</v>
      </c>
      <c r="Q23" s="90" t="e">
        <f>INDEX(#REF!,MATCH(RIGHT(Q1,LEN(Q1)-6),#REF!,0))</f>
        <v>#REF!</v>
      </c>
      <c r="R23" s="90" t="e">
        <f>INDEX(#REF!,MATCH(RIGHT(R1,LEN(R1)-6),#REF!,0))</f>
        <v>#REF!</v>
      </c>
      <c r="S23" s="18" t="e">
        <f>INDEX(#REF!,MATCH(RIGHT(S1,LEN(S1)-6),#REF!,0))</f>
        <v>#REF!</v>
      </c>
      <c r="T23" s="90" t="e">
        <f>INDEX(#REF!,MATCH(RIGHT(T1,LEN(T1)-6),#REF!,0))</f>
        <v>#REF!</v>
      </c>
      <c r="U23" s="90" t="e">
        <f>INDEX(#REF!,MATCH(RIGHT(U1,LEN(U1)-6),#REF!,0))</f>
        <v>#REF!</v>
      </c>
      <c r="V23" s="90" t="e">
        <f>INDEX(#REF!,MATCH(RIGHT(V1,LEN(V1)-6),#REF!,0))</f>
        <v>#REF!</v>
      </c>
      <c r="W23" s="90" t="e">
        <f>INDEX(#REF!,MATCH(RIGHT(W1,LEN(W1)-6),#REF!,0))</f>
        <v>#REF!</v>
      </c>
      <c r="X23" s="90" t="e">
        <f>INDEX(#REF!,MATCH(RIGHT(X1,LEN(X1)-6),#REF!,0))</f>
        <v>#REF!</v>
      </c>
      <c r="Y23" s="90" t="e">
        <f>INDEX(#REF!,MATCH(RIGHT(Y1,LEN(Y1)-6),#REF!,0))</f>
        <v>#REF!</v>
      </c>
      <c r="Z23" s="90" t="e">
        <f>INDEX(#REF!,MATCH(RIGHT(Z1,LEN(Z1)-6),#REF!,0))</f>
        <v>#REF!</v>
      </c>
      <c r="AA23" s="90" t="e">
        <f>INDEX(#REF!,MATCH(RIGHT(AA1,LEN(AA1)-6),#REF!,0))</f>
        <v>#REF!</v>
      </c>
      <c r="AB23" s="90" t="e">
        <f>INDEX(#REF!,MATCH(RIGHT(AB1,LEN(AB1)-6),#REF!,0))</f>
        <v>#REF!</v>
      </c>
      <c r="AC23" s="90" t="e">
        <f>INDEX(#REF!,MATCH(RIGHT(AC1,LEN(AC1)-6),#REF!,0))</f>
        <v>#REF!</v>
      </c>
      <c r="AD23" s="90" t="e">
        <f>INDEX(#REF!,MATCH(RIGHT(AD1,LEN(AD1)-6),#REF!,0))</f>
        <v>#REF!</v>
      </c>
      <c r="AE23" s="90"/>
      <c r="AF23" s="90" t="e">
        <f>INDEX(#REF!,MATCH(RIGHT(AF1,LEN(AF1)-6),#REF!,0))</f>
        <v>#REF!</v>
      </c>
      <c r="AG23" s="90" t="e">
        <f>INDEX(#REF!,MATCH(RIGHT(AG1,LEN(AG1)-6),#REF!,0))</f>
        <v>#REF!</v>
      </c>
      <c r="AH23" s="90" t="e">
        <f>INDEX(#REF!,MATCH(RIGHT(AH1,LEN(AH1)-6),#REF!,0))</f>
        <v>#REF!</v>
      </c>
      <c r="AI23" s="90" t="e">
        <f>INDEX(#REF!,MATCH(RIGHT(AI1,LEN(AI1)-6),#REF!,0))</f>
        <v>#REF!</v>
      </c>
      <c r="AJ23" s="90" t="e">
        <f>INDEX(#REF!,MATCH(RIGHT(AJ1,LEN(AJ1)-6),#REF!,0))</f>
        <v>#REF!</v>
      </c>
      <c r="AK23" s="90" t="e">
        <f>INDEX(#REF!,MATCH(RIGHT(AK1,LEN(AK1)-6),#REF!,0))</f>
        <v>#REF!</v>
      </c>
      <c r="AL23" s="90" t="e">
        <f>INDEX(#REF!,MATCH(RIGHT(AL1,LEN(AL1)-6),#REF!,0))</f>
        <v>#REF!</v>
      </c>
      <c r="AM23" s="105" t="e">
        <f>INDEX(#REF!,MATCH(RIGHT(AM1,LEN(AM1)-6),#REF!,0))</f>
        <v>#REF!</v>
      </c>
      <c r="AN23" s="105" t="e">
        <f>INDEX(#REF!,MATCH(RIGHT(AN1,LEN(AN1)-6),#REF!,0))</f>
        <v>#REF!</v>
      </c>
    </row>
    <row r="24" spans="1:40" x14ac:dyDescent="0.25">
      <c r="A24" s="65" t="s">
        <v>178</v>
      </c>
      <c r="B24" s="90">
        <f>INDEX(U.School!$D$2:$D$37,MATCH(RIGHT(B1,LEN(B1)-6),U.School!$A$2:$A$37,0))</f>
        <v>0.78200000000000003</v>
      </c>
      <c r="C24" s="90">
        <f>INDEX(U.School!$D$2:$D$37,MATCH(RIGHT(C1,LEN(C1)-6),U.School!$A$2:$A$37,0))</f>
        <v>0.75600000000000001</v>
      </c>
      <c r="D24" s="90">
        <f>INDEX(U.School!$D$2:$D$37,MATCH(RIGHT(D1,LEN(D1)-6),U.School!$A$2:$A$37,0))</f>
        <v>0.78300000000000003</v>
      </c>
      <c r="E24" s="90">
        <f>INDEX(U.School!$D$2:$D$37,MATCH(RIGHT(E1,LEN(E1)-6),U.School!$A$2:$A$37,0))</f>
        <v>0.72599999999999998</v>
      </c>
      <c r="F24" s="90">
        <f>INDEX(U.School!$D$2:$D$37,MATCH(RIGHT(F1,LEN(F1)-6),U.School!$A$2:$A$37,0))</f>
        <v>0.79500000000000004</v>
      </c>
      <c r="G24" s="90">
        <f>INDEX(U.School!$D$2:$D$37,MATCH(RIGHT(G1,LEN(G1)-6),U.School!$A$2:$A$37,0))</f>
        <v>0.75900000000000001</v>
      </c>
      <c r="H24" s="90" t="e">
        <f>INDEX(U.School!$D$2:$D$37,MATCH(RIGHT(H1,LEN(H1)-6),U.School!$A$2:$A$37,0))</f>
        <v>#N/A</v>
      </c>
      <c r="I24" s="90"/>
      <c r="J24" s="90">
        <f>INDEX(U.School!$D$2:$D$37,MATCH(RIGHT(J1,LEN(J1)-6),U.School!$A$2:$A$37,0))</f>
        <v>0.80100000000000005</v>
      </c>
      <c r="K24" s="90">
        <f>INDEX(U.School!$D$2:$D$37,MATCH(RIGHT(K1,LEN(K1)-6),U.School!$A$2:$A$37,0))</f>
        <v>0.82199999999999995</v>
      </c>
      <c r="L24" s="90">
        <f>INDEX(U.School!$D$2:$D$37,MATCH(RIGHT(L1,LEN(L1)-6),U.School!$A$2:$A$37,0))</f>
        <v>0.61699999999999999</v>
      </c>
      <c r="M24" s="90">
        <f>INDEX(U.School!$D$2:$D$37,MATCH(RIGHT(M1,LEN(M1)-6),U.School!$A$2:$A$37,0))</f>
        <v>0.74099999999999999</v>
      </c>
      <c r="N24" s="90">
        <f>INDEX(U.School!$D$2:$D$37,MATCH(RIGHT(N1,LEN(N1)-6),U.School!$A$2:$A$37,0))</f>
        <v>0.503</v>
      </c>
      <c r="O24" s="90">
        <f>INDEX(U.School!$D$2:$D$37,MATCH(RIGHT(O1,LEN(O1)-6),U.School!$A$2:$A$37,0))</f>
        <v>0.80200000000000005</v>
      </c>
      <c r="P24" s="90">
        <f>INDEX(U.School!$D$2:$D$37,MATCH(RIGHT(P1,LEN(P1)-6),U.School!$A$2:$A$37,0))</f>
        <v>0.873</v>
      </c>
      <c r="Q24" s="90">
        <f>INDEX(U.School!$D$2:$D$37,MATCH(RIGHT(Q1,LEN(Q1)-6),U.School!$A$2:$A$37,0))</f>
        <v>0.68600000000000005</v>
      </c>
      <c r="R24" s="90">
        <f>INDEX(U.School!$D$2:$D$37,MATCH(RIGHT(R1,LEN(R1)-6),U.School!$A$2:$A$37,0))</f>
        <v>0.80400000000000005</v>
      </c>
      <c r="S24" s="18">
        <f>INDEX(U.School!$D$2:$D$37,MATCH(RIGHT(S1,LEN(S1)-6),U.School!$A$2:$A$37,0))</f>
        <v>0.83299999999999996</v>
      </c>
      <c r="T24" s="90">
        <f>INDEX(U.School!$D$2:$D$37,MATCH(RIGHT(T1,LEN(T1)-6),U.School!$A$2:$A$37,0))</f>
        <v>0.61899999999999999</v>
      </c>
      <c r="U24" s="90">
        <f>INDEX(U.School!$D$2:$D$37,MATCH(RIGHT(U1,LEN(U1)-6),U.School!$A$2:$A$37,0))</f>
        <v>0.64200000000000002</v>
      </c>
      <c r="V24" s="90">
        <f>INDEX(U.School!$D$2:$D$37,MATCH(RIGHT(V1,LEN(V1)-6),U.School!$A$2:$A$37,0))</f>
        <v>0.86099999999999999</v>
      </c>
      <c r="W24" s="90">
        <f>INDEX(U.School!$D$2:$D$37,MATCH(RIGHT(W1,LEN(W1)-6),U.School!$A$2:$A$37,0))</f>
        <v>0.85</v>
      </c>
      <c r="X24" s="90">
        <f>INDEX(U.School!$D$2:$D$37,MATCH(RIGHT(X1,LEN(X1)-6),U.School!$A$2:$A$37,0))</f>
        <v>0.58099999999999996</v>
      </c>
      <c r="Y24" s="90">
        <f>INDEX(U.School!$D$2:$D$37,MATCH(RIGHT(Y1,LEN(Y1)-6),U.School!$A$2:$A$37,0))</f>
        <v>0.77500000000000002</v>
      </c>
      <c r="Z24" s="90">
        <f>INDEX(U.School!$D$2:$D$37,MATCH(RIGHT(Z1,LEN(Z1)-6),U.School!$A$2:$A$37,0))</f>
        <v>0.79600000000000004</v>
      </c>
      <c r="AA24" s="90">
        <f>INDEX(U.School!$D$2:$D$37,MATCH(RIGHT(AA1,LEN(AA1)-6),U.School!$A$2:$A$37,0))</f>
        <v>0.82399999999999995</v>
      </c>
      <c r="AB24" s="90">
        <f>INDEX(U.School!$D$2:$D$37,MATCH(RIGHT(AB1,LEN(AB1)-6),U.School!$A$2:$A$37,0))</f>
        <v>0.70099999999999996</v>
      </c>
      <c r="AC24" s="90">
        <f>INDEX(U.School!$D$2:$D$37,MATCH(RIGHT(AC1,LEN(AC1)-6),U.School!$A$2:$A$37,0))</f>
        <v>0.71699999999999997</v>
      </c>
      <c r="AD24" s="90">
        <f>INDEX(U.School!$D$2:$D$37,MATCH(RIGHT(AD1,LEN(AD1)-6),U.School!$A$2:$A$37,0))</f>
        <v>0.82</v>
      </c>
      <c r="AE24" s="90"/>
      <c r="AF24" s="90">
        <f>INDEX(U.School!$D$2:$D$37,MATCH(RIGHT(AF1,LEN(AF1)-6),U.School!$A$2:$A$37,0))</f>
        <v>0.76100000000000001</v>
      </c>
      <c r="AG24" s="90">
        <f>INDEX(U.School!$D$2:$D$37,MATCH(RIGHT(AG1,LEN(AG1)-6),U.School!$A$2:$A$37,0))</f>
        <v>0.86299999999999999</v>
      </c>
      <c r="AH24" s="90">
        <f>INDEX(U.School!$D$2:$D$37,MATCH(RIGHT(AH1,LEN(AH1)-6),U.School!$A$2:$A$37,0))</f>
        <v>0.81899999999999995</v>
      </c>
      <c r="AI24" s="90">
        <f>INDEX(U.School!$D$2:$D$37,MATCH(RIGHT(AI1,LEN(AI1)-6),U.School!$A$2:$A$37,0))</f>
        <v>0.72399999999999998</v>
      </c>
      <c r="AJ24" s="90">
        <f>INDEX(U.School!$D$2:$D$37,MATCH(RIGHT(AJ1,LEN(AJ1)-6),U.School!$A$2:$A$37,0))</f>
        <v>0.84</v>
      </c>
      <c r="AK24" s="90">
        <f>INDEX(U.School!$D$2:$D$37,MATCH(RIGHT(AK1,LEN(AK1)-6),U.School!$A$2:$A$37,0))</f>
        <v>0.75</v>
      </c>
      <c r="AL24" s="90" t="e">
        <f>INDEX(U.School!$D$2:$D$37,MATCH(RIGHT(AL1,LEN(AL1)-6),U.School!$A$2:$A$37,0))</f>
        <v>#N/A</v>
      </c>
      <c r="AM24" s="105">
        <f>INDEX(U.School!$D$2:$D$37,MATCH(RIGHT(AM1,LEN(AM1)-6),U.School!$A$2:$A$37,0))</f>
        <v>0.86399999999999999</v>
      </c>
      <c r="AN24" s="105">
        <f>INDEX(U.School!$D$2:$D$37,MATCH(RIGHT(AN1,LEN(AN1)-6),U.School!$A$2:$A$37,0))</f>
        <v>0.76200000000000001</v>
      </c>
    </row>
    <row r="25" spans="1:40" x14ac:dyDescent="0.25">
      <c r="A25" s="65" t="s">
        <v>177</v>
      </c>
      <c r="B25" s="99">
        <f>INDEX('V.Family and Living Situation'!$D$2:$D$37,MATCH(RIGHT(B1,LEN(B1)-6),'V.Family and Living Situation'!$A$2:$A$37,0))</f>
        <v>0.71699999999999997</v>
      </c>
      <c r="C25" s="99">
        <f>INDEX('V.Family and Living Situation'!$D$2:$D$37,MATCH(RIGHT(C1,LEN(C1)-6),'V.Family and Living Situation'!$A$2:$A$37,0))</f>
        <v>0.83299999999999996</v>
      </c>
      <c r="D25" s="99">
        <f>INDEX('V.Family and Living Situation'!$D$2:$D$37,MATCH(RIGHT(D1,LEN(D1)-6),'V.Family and Living Situation'!$A$2:$A$37,0))</f>
        <v>0.67700000000000005</v>
      </c>
      <c r="E25" s="99">
        <f>INDEX('V.Family and Living Situation'!$D$2:$D$37,MATCH(RIGHT(E1,LEN(E1)-6),'V.Family and Living Situation'!$A$2:$A$37,0))</f>
        <v>0.73</v>
      </c>
      <c r="F25" s="99">
        <f>INDEX('V.Family and Living Situation'!$D$2:$D$37,MATCH(RIGHT(F1,LEN(F1)-6),'V.Family and Living Situation'!$A$2:$A$37,0))</f>
        <v>0.79800000000000004</v>
      </c>
      <c r="G25" s="99">
        <f>INDEX('V.Family and Living Situation'!$D$2:$D$37,MATCH(RIGHT(G1,LEN(G1)-6),'V.Family and Living Situation'!$A$2:$A$37,0))</f>
        <v>0.81200000000000006</v>
      </c>
      <c r="H25" s="99" t="e">
        <f>INDEX('V.Family and Living Situation'!$D$2:$D$37,MATCH(RIGHT(H1,LEN(H1)-6),'V.Family and Living Situation'!$A$2:$A$37,0))</f>
        <v>#N/A</v>
      </c>
      <c r="I25" s="99"/>
      <c r="J25" s="99">
        <f>INDEX('V.Family and Living Situation'!$D$2:$D$37,MATCH(RIGHT(J1,LEN(J1)-6),'V.Family and Living Situation'!$A$2:$A$37,0))</f>
        <v>0.80900000000000005</v>
      </c>
      <c r="K25" s="99">
        <f>INDEX('V.Family and Living Situation'!$D$2:$D$37,MATCH(RIGHT(K1,LEN(K1)-6),'V.Family and Living Situation'!$A$2:$A$37,0))</f>
        <v>0.81100000000000005</v>
      </c>
      <c r="L25" s="99">
        <f>INDEX('V.Family and Living Situation'!$D$2:$D$37,MATCH(RIGHT(L1,LEN(L1)-6),'V.Family and Living Situation'!$A$2:$A$37,0))</f>
        <v>0.72399999999999998</v>
      </c>
      <c r="M25" s="99">
        <f>INDEX('V.Family and Living Situation'!$D$2:$D$37,MATCH(RIGHT(M1,LEN(M1)-6),'V.Family and Living Situation'!$A$2:$A$37,0))</f>
        <v>0.78</v>
      </c>
      <c r="N25" s="99">
        <f>INDEX('V.Family and Living Situation'!$D$2:$D$37,MATCH(RIGHT(N1,LEN(N1)-6),'V.Family and Living Situation'!$A$2:$A$37,0))</f>
        <v>0.74199999999999999</v>
      </c>
      <c r="O25" s="99">
        <f>INDEX('V.Family and Living Situation'!$D$2:$D$37,MATCH(RIGHT(O1,LEN(O1)-6),'V.Family and Living Situation'!$A$2:$A$37,0))</f>
        <v>0.78200000000000003</v>
      </c>
      <c r="P25" s="99">
        <f>INDEX('V.Family and Living Situation'!$D$2:$D$37,MATCH(RIGHT(P1,LEN(P1)-6),'V.Family and Living Situation'!$A$2:$A$37,0))</f>
        <v>0.73299999999999998</v>
      </c>
      <c r="Q25" s="99">
        <f>INDEX('V.Family and Living Situation'!$D$2:$D$37,MATCH(RIGHT(Q1,LEN(Q1)-6),'V.Family and Living Situation'!$A$2:$A$37,0))</f>
        <v>0.745</v>
      </c>
      <c r="R25" s="99">
        <f>INDEX('V.Family and Living Situation'!$D$2:$D$37,MATCH(RIGHT(R1,LEN(R1)-6),'V.Family and Living Situation'!$A$2:$A$37,0))</f>
        <v>0.72499999999999998</v>
      </c>
      <c r="S25" s="100">
        <f>INDEX('V.Family and Living Situation'!$D$2:$D$37,MATCH(RIGHT(S1,LEN(S1)-6),'V.Family and Living Situation'!$A$2:$A$37,0))</f>
        <v>0.80300000000000005</v>
      </c>
      <c r="T25" s="99">
        <f>INDEX('V.Family and Living Situation'!$D$2:$D$37,MATCH(RIGHT(T1,LEN(T1)-6),'V.Family and Living Situation'!$A$2:$A$37,0))</f>
        <v>0.71099999999999997</v>
      </c>
      <c r="U25" s="99">
        <f>INDEX('V.Family and Living Situation'!$D$2:$D$37,MATCH(RIGHT(U1,LEN(U1)-6),'V.Family and Living Situation'!$A$2:$A$37,0))</f>
        <v>0.61299999999999999</v>
      </c>
      <c r="V25" s="99">
        <f>INDEX('V.Family and Living Situation'!$D$2:$D$37,MATCH(RIGHT(V1,LEN(V1)-6),'V.Family and Living Situation'!$A$2:$A$37,0))</f>
        <v>0.81799999999999995</v>
      </c>
      <c r="W25" s="99">
        <f>INDEX('V.Family and Living Situation'!$D$2:$D$37,MATCH(RIGHT(W1,LEN(W1)-6),'V.Family and Living Situation'!$A$2:$A$37,0))</f>
        <v>0.79900000000000004</v>
      </c>
      <c r="X25" s="99">
        <f>INDEX('V.Family and Living Situation'!$D$2:$D$37,MATCH(RIGHT(X1,LEN(X1)-6),'V.Family and Living Situation'!$A$2:$A$37,0))</f>
        <v>0.67700000000000005</v>
      </c>
      <c r="Y25" s="99">
        <f>INDEX('V.Family and Living Situation'!$D$2:$D$37,MATCH(RIGHT(Y1,LEN(Y1)-6),'V.Family and Living Situation'!$A$2:$A$37,0))</f>
        <v>0.82399999999999995</v>
      </c>
      <c r="Z25" s="99">
        <f>INDEX('V.Family and Living Situation'!$D$2:$D$37,MATCH(RIGHT(Z1,LEN(Z1)-6),'V.Family and Living Situation'!$A$2:$A$37,0))</f>
        <v>0.92200000000000004</v>
      </c>
      <c r="AA25" s="99">
        <f>INDEX('V.Family and Living Situation'!$D$2:$D$37,MATCH(RIGHT(AA1,LEN(AA1)-6),'V.Family and Living Situation'!$A$2:$A$37,0))</f>
        <v>0.86099999999999999</v>
      </c>
      <c r="AB25" s="99">
        <f>INDEX('V.Family and Living Situation'!$D$2:$D$37,MATCH(RIGHT(AB1,LEN(AB1)-6),'V.Family and Living Situation'!$A$2:$A$37,0))</f>
        <v>0.73899999999999999</v>
      </c>
      <c r="AC25" s="99">
        <f>INDEX('V.Family and Living Situation'!$D$2:$D$37,MATCH(RIGHT(AC1,LEN(AC1)-6),'V.Family and Living Situation'!$A$2:$A$37,0))</f>
        <v>0.85599999999999998</v>
      </c>
      <c r="AD25" s="99">
        <f>INDEX('V.Family and Living Situation'!$D$2:$D$37,MATCH(RIGHT(AD1,LEN(AD1)-6),'V.Family and Living Situation'!$A$2:$A$37,0))</f>
        <v>0.85399999999999998</v>
      </c>
      <c r="AE25" s="99"/>
      <c r="AF25" s="99">
        <f>INDEX('V.Family and Living Situation'!$D$2:$D$37,MATCH(RIGHT(AF1,LEN(AF1)-6),'V.Family and Living Situation'!$A$2:$A$37,0))</f>
        <v>0.751</v>
      </c>
      <c r="AG25" s="99" t="e">
        <f>INDEX('V.Family and Living Situation'!$D$2:$D$37,MATCH(RIGHT(AG1,LEN(AG1)-6),'V.Family and Living Situation'!$A$2:$A$37,0))</f>
        <v>#N/A</v>
      </c>
      <c r="AH25" s="99">
        <f>INDEX('V.Family and Living Situation'!$D$2:$D$37,MATCH(RIGHT(AH1,LEN(AH1)-6),'V.Family and Living Situation'!$A$2:$A$37,0))</f>
        <v>0.78300000000000003</v>
      </c>
      <c r="AI25" s="99">
        <f>INDEX('V.Family and Living Situation'!$D$2:$D$37,MATCH(RIGHT(AI1,LEN(AI1)-6),'V.Family and Living Situation'!$A$2:$A$37,0))</f>
        <v>0.74399999999999999</v>
      </c>
      <c r="AJ25" s="99">
        <f>INDEX('V.Family and Living Situation'!$D$2:$D$37,MATCH(RIGHT(AJ1,LEN(AJ1)-6),'V.Family and Living Situation'!$A$2:$A$37,0))</f>
        <v>0.86399999999999999</v>
      </c>
      <c r="AK25" s="99">
        <f>INDEX('V.Family and Living Situation'!$D$2:$D$37,MATCH(RIGHT(AK1,LEN(AK1)-6),'V.Family and Living Situation'!$A$2:$A$37,0))</f>
        <v>0.85699999999999998</v>
      </c>
      <c r="AL25" s="99">
        <f>INDEX('V.Family and Living Situation'!$D$2:$D$37,MATCH(RIGHT(AL1,LEN(AL1)-6),'V.Family and Living Situation'!$A$2:$A$37,0))</f>
        <v>0.92500000000000004</v>
      </c>
      <c r="AM25" s="105">
        <f>INDEX('V.Family and Living Situation'!$D$2:$D$37,MATCH(RIGHT(AM1,LEN(AM1)-6),'V.Family and Living Situation'!$A$2:$A$37,0))</f>
        <v>0.88900000000000001</v>
      </c>
      <c r="AN25" s="105">
        <f>INDEX('V.Family and Living Situation'!$D$2:$D$37,MATCH(RIGHT(AN1,LEN(AN1)-6),'V.Family and Living Situation'!$A$2:$A$37,0))</f>
        <v>0.73399999999999999</v>
      </c>
    </row>
    <row r="26" spans="1:40" x14ac:dyDescent="0.25">
      <c r="A26" s="65" t="s">
        <v>169</v>
      </c>
      <c r="B26" s="99">
        <f>INDEX('F.Fam Par Sup Targ Loc234YC'!$D$2:$D$36,MATCH(RIGHT(B1,LEN(B1)-6),'F.Fam Par Sup Targ Loc234YC'!$A$2:$A$36,0))</f>
        <v>0.12093023255814001</v>
      </c>
      <c r="C26" s="99">
        <f>INDEX('F.Fam Par Sup Targ Loc234YC'!$D$2:$D$36,MATCH(RIGHT(C1,LEN(C1)-6),'F.Fam Par Sup Targ Loc234YC'!$A$2:$A$36,0))</f>
        <v>0</v>
      </c>
      <c r="D26" s="99">
        <f>INDEX('F.Fam Par Sup Targ Loc234YC'!$D$2:$D$36,MATCH(RIGHT(D1,LEN(D1)-6),'F.Fam Par Sup Targ Loc234YC'!$A$2:$A$36,0))</f>
        <v>1.1012282930961501E-2</v>
      </c>
      <c r="E26" s="99">
        <f>INDEX('F.Fam Par Sup Targ Loc234YC'!$D$2:$D$36,MATCH(RIGHT(E1,LEN(E1)-6),'F.Fam Par Sup Targ Loc234YC'!$A$2:$A$36,0))</f>
        <v>5.3862508858965298E-2</v>
      </c>
      <c r="F26" s="99" t="e">
        <f>INDEX('F.Fam Par Sup Targ Loc234YC'!$D$2:$D$36,MATCH(RIGHT(F1,LEN(F1)-6),'F.Fam Par Sup Targ Loc234YC'!$A$2:$A$36,0))</f>
        <v>#N/A</v>
      </c>
      <c r="G26" s="99">
        <f>INDEX('F.Fam Par Sup Targ Loc234YC'!$D$2:$D$36,MATCH(RIGHT(G1,LEN(G1)-6),'F.Fam Par Sup Targ Loc234YC'!$A$2:$A$36,0))</f>
        <v>0.31345826235093699</v>
      </c>
      <c r="H26" s="99" t="e">
        <f>INDEX('F.Fam Par Sup Targ Loc234YC'!$D$2:$D$36,MATCH(RIGHT(H1,LEN(H1)-6),'F.Fam Par Sup Targ Loc234YC'!$A$2:$A$36,0))</f>
        <v>#N/A</v>
      </c>
      <c r="I26" s="99">
        <f>INDEX('F.Fam Par Sup Targ Loc234YC'!$D$2:$D$36,MATCH(RIGHT(I1,LEN(I1)-6),'F.Fam Par Sup Targ Loc234YC'!$A$2:$A$36,0))</f>
        <v>1.77898259138464E-3</v>
      </c>
      <c r="J26" s="99">
        <f>INDEX('F.Fam Par Sup Targ Loc234YC'!$D$2:$D$36,MATCH(RIGHT(J1,LEN(J1)-6),'F.Fam Par Sup Targ Loc234YC'!$A$2:$A$36,0))</f>
        <v>0.148148148148148</v>
      </c>
      <c r="K26" s="99">
        <f>INDEX('F.Fam Par Sup Targ Loc234YC'!$D$2:$D$36,MATCH(RIGHT(K1,LEN(K1)-6),'F.Fam Par Sup Targ Loc234YC'!$A$2:$A$36,0))</f>
        <v>0.15405405405405401</v>
      </c>
      <c r="L26" s="99">
        <f>INDEX('F.Fam Par Sup Targ Loc234YC'!$D$2:$D$36,MATCH(RIGHT(L1,LEN(L1)-6),'F.Fam Par Sup Targ Loc234YC'!$A$2:$A$36,0))</f>
        <v>0.28836251287332698</v>
      </c>
      <c r="M26" s="99">
        <f>INDEX('F.Fam Par Sup Targ Loc234YC'!$D$2:$D$36,MATCH(RIGHT(M1,LEN(M1)-6),'F.Fam Par Sup Targ Loc234YC'!$A$2:$A$36,0))</f>
        <v>3.8522398646805303E-2</v>
      </c>
      <c r="N26" s="99">
        <f>INDEX('F.Fam Par Sup Targ Loc234YC'!$D$2:$D$36,MATCH(RIGHT(N1,LEN(N1)-6),'F.Fam Par Sup Targ Loc234YC'!$A$2:$A$36,0))</f>
        <v>0.14465937762825901</v>
      </c>
      <c r="O26" s="99">
        <f>INDEX('F.Fam Par Sup Targ Loc234YC'!$D$2:$D$36,MATCH(RIGHT(O1,LEN(O1)-6),'F.Fam Par Sup Targ Loc234YC'!$A$2:$A$36,0))</f>
        <v>0.17854406130268199</v>
      </c>
      <c r="P26" s="99">
        <f>INDEX('F.Fam Par Sup Targ Loc234YC'!$D$2:$D$36,MATCH(RIGHT(P1,LEN(P1)-6),'F.Fam Par Sup Targ Loc234YC'!$A$2:$A$36,0))</f>
        <v>0.13126079447323</v>
      </c>
      <c r="Q26" s="99">
        <f>INDEX('F.Fam Par Sup Targ Loc234YC'!$D$2:$D$36,MATCH(RIGHT(Q1,LEN(Q1)-6),'F.Fam Par Sup Targ Loc234YC'!$A$2:$A$36,0))</f>
        <v>0.117088607594937</v>
      </c>
      <c r="R26" s="99">
        <f>INDEX('F.Fam Par Sup Targ Loc234YC'!$D$2:$D$36,MATCH(RIGHT(R1,LEN(R1)-6),'F.Fam Par Sup Targ Loc234YC'!$A$2:$A$36,0))</f>
        <v>0.19004250151791099</v>
      </c>
      <c r="S26" s="100">
        <f>INDEX('F.Fam Par Sup Targ Loc234YC'!$D$2:$D$36,MATCH(RIGHT(S1,LEN(S1)-6),'F.Fam Par Sup Targ Loc234YC'!$A$2:$A$36,0))</f>
        <v>0.12234273318871999</v>
      </c>
      <c r="T26" s="99" t="e">
        <f>INDEX('F.Fam Par Sup Targ Loc234YC'!$D$2:$D$36,MATCH(RIGHT(T1,LEN(T1)-6),'F.Fam Par Sup Targ Loc234YC'!$A$2:$A$36,0))</f>
        <v>#N/A</v>
      </c>
      <c r="U26" s="99">
        <f>INDEX('F.Fam Par Sup Targ Loc234YC'!$D$2:$D$36,MATCH(RIGHT(U1,LEN(U1)-6),'F.Fam Par Sup Targ Loc234YC'!$A$2:$A$36,0))</f>
        <v>0.155223880597015</v>
      </c>
      <c r="V26" s="99">
        <f>INDEX('F.Fam Par Sup Targ Loc234YC'!$D$2:$D$36,MATCH(RIGHT(V1,LEN(V1)-6),'F.Fam Par Sup Targ Loc234YC'!$A$2:$A$36,0))</f>
        <v>0.13420787083753799</v>
      </c>
      <c r="W26" s="99">
        <f>INDEX('F.Fam Par Sup Targ Loc234YC'!$D$2:$D$36,MATCH(RIGHT(W1,LEN(W1)-6),'F.Fam Par Sup Targ Loc234YC'!$A$2:$A$36,0))</f>
        <v>0.14761431411530801</v>
      </c>
      <c r="X26" s="99">
        <f>INDEX('F.Fam Par Sup Targ Loc234YC'!$D$2:$D$36,MATCH(RIGHT(X1,LEN(X1)-6),'F.Fam Par Sup Targ Loc234YC'!$A$2:$A$36,0))</f>
        <v>0.15748031496063</v>
      </c>
      <c r="Y26" s="99">
        <f>INDEX('F.Fam Par Sup Targ Loc234YC'!$D$2:$D$36,MATCH(RIGHT(Y1,LEN(Y1)-6),'F.Fam Par Sup Targ Loc234YC'!$A$2:$A$36,0))</f>
        <v>0.11887779362815</v>
      </c>
      <c r="Z26" s="99">
        <f>INDEX('F.Fam Par Sup Targ Loc234YC'!$D$2:$D$36,MATCH(RIGHT(Z1,LEN(Z1)-6),'F.Fam Par Sup Targ Loc234YC'!$A$2:$A$36,0))</f>
        <v>0.431038204187352</v>
      </c>
      <c r="AA26" s="99">
        <f>INDEX('F.Fam Par Sup Targ Loc234YC'!$D$2:$D$36,MATCH(RIGHT(AA1,LEN(AA1)-6),'F.Fam Par Sup Targ Loc234YC'!$A$2:$A$36,0))</f>
        <v>0.15967016491754099</v>
      </c>
      <c r="AB26" s="99">
        <f>INDEX('F.Fam Par Sup Targ Loc234YC'!$D$2:$D$36,MATCH(RIGHT(AB1,LEN(AB1)-6),'F.Fam Par Sup Targ Loc234YC'!$A$2:$A$36,0))</f>
        <v>0.13629976580796299</v>
      </c>
      <c r="AC26" s="99">
        <f>INDEX('F.Fam Par Sup Targ Loc234YC'!$D$2:$D$36,MATCH(RIGHT(AC1,LEN(AC1)-6),'F.Fam Par Sup Targ Loc234YC'!$A$2:$A$36,0))</f>
        <v>0.119569396386005</v>
      </c>
      <c r="AD26" s="99">
        <f>INDEX('F.Fam Par Sup Targ Loc234YC'!$D$2:$D$36,MATCH(RIGHT(AD1,LEN(AD1)-6),'F.Fam Par Sup Targ Loc234YC'!$A$2:$A$36,0))</f>
        <v>5.7173678532901798E-2</v>
      </c>
      <c r="AE26" s="99">
        <f>INDEX('F.Fam Par Sup Targ Loc234YC'!$D$2:$D$36,MATCH(RIGHT(AE1,LEN(AE1)-6),'F.Fam Par Sup Targ Loc234YC'!$A$2:$A$36,0))</f>
        <v>0.13303315595579199</v>
      </c>
      <c r="AF26" s="99">
        <f>INDEX('F.Fam Par Sup Targ Loc234YC'!$D$2:$D$36,MATCH(RIGHT(AF1,LEN(AF1)-6),'F.Fam Par Sup Targ Loc234YC'!$A$2:$A$36,0))</f>
        <v>5.7122708039492202E-2</v>
      </c>
      <c r="AG26" s="99">
        <f>INDEX('F.Fam Par Sup Targ Loc234YC'!$D$2:$D$36,MATCH(RIGHT(AG1,LEN(AG1)-6),'F.Fam Par Sup Targ Loc234YC'!$A$2:$A$36,0))</f>
        <v>9.1976516634050903E-2</v>
      </c>
      <c r="AH26" s="99">
        <f>INDEX('F.Fam Par Sup Targ Loc234YC'!$D$2:$D$36,MATCH(RIGHT(AH1,LEN(AH1)-6),'F.Fam Par Sup Targ Loc234YC'!$A$2:$A$36,0))</f>
        <v>0.10410094637224</v>
      </c>
      <c r="AI26" s="99">
        <f>INDEX('F.Fam Par Sup Targ Loc234YC'!$D$2:$D$36,MATCH(RIGHT(AI1,LEN(AI1)-6),'F.Fam Par Sup Targ Loc234YC'!$A$2:$A$36,0))</f>
        <v>0.12932016710976099</v>
      </c>
      <c r="AJ26" s="99" t="e">
        <f>INDEX('F.Fam Par Sup Targ Loc234YC'!$D$2:$D$36,MATCH(RIGHT(AJ1,LEN(AJ1)-6),'F.Fam Par Sup Targ Loc234YC'!$A$2:$A$36,0))</f>
        <v>#N/A</v>
      </c>
      <c r="AK26" s="99">
        <f>INDEX('F.Fam Par Sup Targ Loc234YC'!$D$2:$D$36,MATCH(RIGHT(AK1,LEN(AK1)-6),'F.Fam Par Sup Targ Loc234YC'!$A$2:$A$36,0))</f>
        <v>0.28081905557877102</v>
      </c>
      <c r="AL26" s="99">
        <f>INDEX('F.Fam Par Sup Targ Loc234YC'!$D$2:$D$36,MATCH(RIGHT(AL1,LEN(AL1)-6),'F.Fam Par Sup Targ Loc234YC'!$A$2:$A$36,0))</f>
        <v>0</v>
      </c>
      <c r="AM26" s="105">
        <f>INDEX('F.Fam Par Sup Targ Loc234YC'!$D$2:$D$36,MATCH(RIGHT(AM1,LEN(AM1)-6),'F.Fam Par Sup Targ Loc234YC'!$A$2:$A$36,0))</f>
        <v>0.27717820479073402</v>
      </c>
      <c r="AN26" s="105">
        <f>INDEX('F.Fam Par Sup Targ Loc234YC'!$D$2:$D$36,MATCH(RIGHT(AN1,LEN(AN1)-6),'F.Fam Par Sup Targ Loc234YC'!$A$2:$A$36,0))</f>
        <v>0.167355371900826</v>
      </c>
    </row>
    <row r="27" spans="1:40" x14ac:dyDescent="0.25">
      <c r="A27" s="65" t="s">
        <v>104</v>
      </c>
      <c r="B27" s="99">
        <f>INDEX('R.Juve Justice Avoidance'!$D$2:$D$36,MATCH(RIGHT(B1,LEN(B1)-6),'R.Juve Justice Avoidance'!$A$2:$A$36,0))</f>
        <v>1</v>
      </c>
      <c r="C27" s="99">
        <f>INDEX('R.Juve Justice Avoidance'!$D$2:$D$36,MATCH(RIGHT(C1,LEN(C1)-6),'R.Juve Justice Avoidance'!$A$2:$A$36,0))</f>
        <v>0.99008264462809903</v>
      </c>
      <c r="D27" s="99">
        <f>INDEX('R.Juve Justice Avoidance'!$D$2:$D$36,MATCH(RIGHT(D1,LEN(D1)-6),'R.Juve Justice Avoidance'!$A$2:$A$36,0))</f>
        <v>0.99020887728459495</v>
      </c>
      <c r="E27" s="99">
        <f>INDEX('R.Juve Justice Avoidance'!$D$2:$D$36,MATCH(RIGHT(E1,LEN(E1)-6),'R.Juve Justice Avoidance'!$A$2:$A$36,0))</f>
        <v>0.99453551912568305</v>
      </c>
      <c r="F27" s="99">
        <f>INDEX('R.Juve Justice Avoidance'!$D$2:$D$36,MATCH(RIGHT(F1,LEN(F1)-6),'R.Juve Justice Avoidance'!$A$2:$A$36,0))</f>
        <v>1</v>
      </c>
      <c r="G27" s="99">
        <f>INDEX('R.Juve Justice Avoidance'!$D$2:$D$36,MATCH(RIGHT(G1,LEN(G1)-6),'R.Juve Justice Avoidance'!$A$2:$A$36,0))</f>
        <v>0.993506493506494</v>
      </c>
      <c r="H27" s="99" t="e">
        <f>INDEX('R.Juve Justice Avoidance'!$D$2:$D$36,MATCH(RIGHT(H1,LEN(H1)-6),'R.Juve Justice Avoidance'!$A$2:$A$36,0))</f>
        <v>#N/A</v>
      </c>
      <c r="I27" s="99">
        <f>INDEX('R.Juve Justice Avoidance'!$D$2:$D$36,MATCH(RIGHT(I1,LEN(I1)-6),'R.Juve Justice Avoidance'!$A$2:$A$36,0))</f>
        <v>0.99677955537087104</v>
      </c>
      <c r="J27" s="99">
        <f>INDEX('R.Juve Justice Avoidance'!$D$2:$D$36,MATCH(RIGHT(J1,LEN(J1)-6),'R.Juve Justice Avoidance'!$A$2:$A$36,0))</f>
        <v>0.99306358381502902</v>
      </c>
      <c r="K27" s="99">
        <f>INDEX('R.Juve Justice Avoidance'!$D$2:$D$36,MATCH(RIGHT(K1,LEN(K1)-6),'R.Juve Justice Avoidance'!$A$2:$A$36,0))</f>
        <v>0.99483204134366898</v>
      </c>
      <c r="L27" s="99">
        <f>INDEX('R.Juve Justice Avoidance'!$D$2:$D$36,MATCH(RIGHT(L1,LEN(L1)-6),'R.Juve Justice Avoidance'!$A$2:$A$36,0))</f>
        <v>0.97797356828193804</v>
      </c>
      <c r="M27" s="99">
        <f>INDEX('R.Juve Justice Avoidance'!$D$2:$D$36,MATCH(RIGHT(M1,LEN(M1)-6),'R.Juve Justice Avoidance'!$A$2:$A$36,0))</f>
        <v>0.99701556171392003</v>
      </c>
      <c r="N27" s="99">
        <f>INDEX('R.Juve Justice Avoidance'!$D$2:$D$36,MATCH(RIGHT(N1,LEN(N1)-6),'R.Juve Justice Avoidance'!$A$2:$A$36,0))</f>
        <v>1</v>
      </c>
      <c r="O27" s="99">
        <f>INDEX('R.Juve Justice Avoidance'!$D$2:$D$36,MATCH(RIGHT(O1,LEN(O1)-6),'R.Juve Justice Avoidance'!$A$2:$A$36,0))</f>
        <v>0.98792270531401005</v>
      </c>
      <c r="P27" s="99">
        <f>INDEX('R.Juve Justice Avoidance'!$D$2:$D$36,MATCH(RIGHT(P1,LEN(P1)-6),'R.Juve Justice Avoidance'!$A$2:$A$36,0))</f>
        <v>0.99632352941176505</v>
      </c>
      <c r="Q27" s="99">
        <f>INDEX('R.Juve Justice Avoidance'!$D$2:$D$36,MATCH(RIGHT(Q1,LEN(Q1)-6),'R.Juve Justice Avoidance'!$A$2:$A$36,0))</f>
        <v>0.98709677419354802</v>
      </c>
      <c r="R27" s="99">
        <f>INDEX('R.Juve Justice Avoidance'!$D$2:$D$36,MATCH(RIGHT(R1,LEN(R1)-6),'R.Juve Justice Avoidance'!$A$2:$A$36,0))</f>
        <v>0.98607888631090501</v>
      </c>
      <c r="S27" s="100" t="e">
        <f>INDEX('R.Juve Justice Avoidance'!$D$2:$D$36,MATCH(RIGHT(S1,LEN(S1)-6),'R.Juve Justice Avoidance'!$A$2:$A$36,0))</f>
        <v>#N/A</v>
      </c>
      <c r="T27" s="99">
        <f>INDEX('R.Juve Justice Avoidance'!$D$2:$D$36,MATCH(RIGHT(T1,LEN(T1)-6),'R.Juve Justice Avoidance'!$A$2:$A$36,0))</f>
        <v>0.99126092384519304</v>
      </c>
      <c r="U27" s="99">
        <f>INDEX('R.Juve Justice Avoidance'!$D$2:$D$36,MATCH(RIGHT(U1,LEN(U1)-6),'R.Juve Justice Avoidance'!$A$2:$A$36,0))</f>
        <v>0.991922455573506</v>
      </c>
      <c r="V27" s="99">
        <f>INDEX('R.Juve Justice Avoidance'!$D$2:$D$36,MATCH(RIGHT(V1,LEN(V1)-6),'R.Juve Justice Avoidance'!$A$2:$A$36,0))</f>
        <v>0.98599999999999999</v>
      </c>
      <c r="W27" s="99">
        <f>INDEX('R.Juve Justice Avoidance'!$D$2:$D$36,MATCH(RIGHT(W1,LEN(W1)-6),'R.Juve Justice Avoidance'!$A$2:$A$36,0))</f>
        <v>0.99663016006739702</v>
      </c>
      <c r="X27" s="99">
        <f>INDEX('R.Juve Justice Avoidance'!$D$2:$D$36,MATCH(RIGHT(X1,LEN(X1)-6),'R.Juve Justice Avoidance'!$A$2:$A$36,0))</f>
        <v>0.98187311178247705</v>
      </c>
      <c r="Y27" s="99" t="e">
        <f>INDEX('R.Juve Justice Avoidance'!$D$2:$D$36,MATCH(RIGHT(Y1,LEN(Y1)-6),'R.Juve Justice Avoidance'!$A$2:$A$36,0))</f>
        <v>#N/A</v>
      </c>
      <c r="Z27" s="99">
        <f>INDEX('R.Juve Justice Avoidance'!$D$2:$D$36,MATCH(RIGHT(Z1,LEN(Z1)-6),'R.Juve Justice Avoidance'!$A$2:$A$36,0))</f>
        <v>0.99112163361941397</v>
      </c>
      <c r="AA27" s="99">
        <f>INDEX('R.Juve Justice Avoidance'!$D$2:$D$36,MATCH(RIGHT(AA1,LEN(AA1)-6),'R.Juve Justice Avoidance'!$A$2:$A$36,0))</f>
        <v>0.99117647058823499</v>
      </c>
      <c r="AB27" s="99">
        <f>INDEX('R.Juve Justice Avoidance'!$D$2:$D$36,MATCH(RIGHT(AB1,LEN(AB1)-6),'R.Juve Justice Avoidance'!$A$2:$A$36,0))</f>
        <v>0.99489795918367396</v>
      </c>
      <c r="AC27" s="99">
        <f>INDEX('R.Juve Justice Avoidance'!$D$2:$D$36,MATCH(RIGHT(AC1,LEN(AC1)-6),'R.Juve Justice Avoidance'!$A$2:$A$36,0))</f>
        <v>0.99842271293375395</v>
      </c>
      <c r="AD27" s="99">
        <f>INDEX('R.Juve Justice Avoidance'!$D$2:$D$36,MATCH(RIGHT(AD1,LEN(AD1)-6),'R.Juve Justice Avoidance'!$A$2:$A$36,0))</f>
        <v>0.98611111111111105</v>
      </c>
      <c r="AE27" s="99">
        <f>INDEX('R.Juve Justice Avoidance'!$D$2:$D$36,MATCH(RIGHT(AE1,LEN(AE1)-6),'R.Juve Justice Avoidance'!$A$2:$A$36,0))</f>
        <v>0.99279711884753896</v>
      </c>
      <c r="AF27" s="99">
        <f>INDEX('R.Juve Justice Avoidance'!$D$2:$D$36,MATCH(RIGHT(AF1,LEN(AF1)-6),'R.Juve Justice Avoidance'!$A$2:$A$36,0))</f>
        <v>0.99477124183006504</v>
      </c>
      <c r="AG27" s="99" t="e">
        <f>INDEX('R.Juve Justice Avoidance'!$D$2:$D$36,MATCH(RIGHT(AG1,LEN(AG1)-6),'R.Juve Justice Avoidance'!$A$2:$A$36,0))</f>
        <v>#N/A</v>
      </c>
      <c r="AH27" s="99">
        <f>INDEX('R.Juve Justice Avoidance'!$D$2:$D$36,MATCH(RIGHT(AH1,LEN(AH1)-6),'R.Juve Justice Avoidance'!$A$2:$A$36,0))</f>
        <v>0.9921875</v>
      </c>
      <c r="AI27" s="99">
        <f>INDEX('R.Juve Justice Avoidance'!$D$2:$D$36,MATCH(RIGHT(AI1,LEN(AI1)-6),'R.Juve Justice Avoidance'!$A$2:$A$36,0))</f>
        <v>0.99397590361445798</v>
      </c>
      <c r="AJ27" s="99">
        <f>INDEX('R.Juve Justice Avoidance'!$D$2:$D$36,MATCH(RIGHT(AJ1,LEN(AJ1)-6),'R.Juve Justice Avoidance'!$A$2:$A$36,0))</f>
        <v>0.99785177228786304</v>
      </c>
      <c r="AK27" s="99">
        <f>INDEX('R.Juve Justice Avoidance'!$D$2:$D$36,MATCH(RIGHT(AK1,LEN(AK1)-6),'R.Juve Justice Avoidance'!$A$2:$A$36,0))</f>
        <v>0.99677938808373601</v>
      </c>
      <c r="AL27" s="99">
        <f>INDEX('R.Juve Justice Avoidance'!$D$2:$D$36,MATCH(RIGHT(AL1,LEN(AL1)-6),'R.Juve Justice Avoidance'!$A$2:$A$36,0))</f>
        <v>0.98666666666666702</v>
      </c>
      <c r="AM27" s="105">
        <f>INDEX('R.Juve Justice Avoidance'!$D$2:$D$36,MATCH(RIGHT(AM1,LEN(AM1)-6),'R.Juve Justice Avoidance'!$A$2:$A$36,0))</f>
        <v>0.99940617577197199</v>
      </c>
      <c r="AN27" s="105">
        <f>INDEX('R.Juve Justice Avoidance'!$D$2:$D$36,MATCH(RIGHT(AN1,LEN(AN1)-6),'R.Juve Justice Avoidance'!$A$2:$A$36,0))</f>
        <v>0.99031007751938005</v>
      </c>
    </row>
    <row r="28" spans="1:40" x14ac:dyDescent="0.25">
      <c r="A28" s="65" t="s">
        <v>165</v>
      </c>
      <c r="B28" s="99" t="e">
        <f>INDEX(#REF!,MATCH(RIGHT(B1,LEN(B1)-6),#REF!,0))</f>
        <v>#REF!</v>
      </c>
      <c r="C28" s="99" t="e">
        <f>INDEX(#REF!,MATCH(RIGHT(C1,LEN(C1)-6),#REF!,0))</f>
        <v>#REF!</v>
      </c>
      <c r="D28" s="99" t="e">
        <f>INDEX(#REF!,MATCH(RIGHT(D1,LEN(D1)-6),#REF!,0))</f>
        <v>#REF!</v>
      </c>
      <c r="E28" s="99" t="e">
        <f>INDEX(#REF!,MATCH(RIGHT(E1,LEN(E1)-6),#REF!,0))</f>
        <v>#REF!</v>
      </c>
      <c r="F28" s="99" t="e">
        <f>INDEX(#REF!,MATCH(RIGHT(F1,LEN(F1)-6),#REF!,0))</f>
        <v>#REF!</v>
      </c>
      <c r="G28" s="99" t="e">
        <f>INDEX(#REF!,MATCH(RIGHT(G1,LEN(G1)-6),#REF!,0))</f>
        <v>#REF!</v>
      </c>
      <c r="H28" s="99" t="e">
        <f>INDEX(#REF!,MATCH(RIGHT(H1,LEN(H1)-6),#REF!,0))</f>
        <v>#REF!</v>
      </c>
      <c r="I28" s="99" t="e">
        <f>INDEX(#REF!,MATCH(RIGHT(I1,LEN(I1)-6),#REF!,0))</f>
        <v>#REF!</v>
      </c>
      <c r="J28" s="99" t="e">
        <f>INDEX(#REF!,MATCH(RIGHT(J1,LEN(J1)-6),#REF!,0))</f>
        <v>#REF!</v>
      </c>
      <c r="K28" s="99" t="e">
        <f>INDEX(#REF!,MATCH(RIGHT(K1,LEN(K1)-6),#REF!,0))</f>
        <v>#REF!</v>
      </c>
      <c r="L28" s="99" t="e">
        <f>INDEX(#REF!,MATCH(RIGHT(L1,LEN(L1)-6),#REF!,0))</f>
        <v>#REF!</v>
      </c>
      <c r="M28" s="99" t="e">
        <f>INDEX(#REF!,MATCH(RIGHT(M1,LEN(M1)-6),#REF!,0))</f>
        <v>#REF!</v>
      </c>
      <c r="N28" s="99" t="e">
        <f>INDEX(#REF!,MATCH(RIGHT(N1,LEN(N1)-6),#REF!,0))</f>
        <v>#REF!</v>
      </c>
      <c r="O28" s="99" t="e">
        <f>INDEX(#REF!,MATCH(RIGHT(O1,LEN(O1)-6),#REF!,0))</f>
        <v>#REF!</v>
      </c>
      <c r="P28" s="99" t="e">
        <f>INDEX(#REF!,MATCH(RIGHT(P1,LEN(P1)-6),#REF!,0))</f>
        <v>#REF!</v>
      </c>
      <c r="Q28" s="99" t="e">
        <f>INDEX(#REF!,MATCH(RIGHT(Q1,LEN(Q1)-6),#REF!,0))</f>
        <v>#REF!</v>
      </c>
      <c r="R28" s="99" t="e">
        <f>INDEX(#REF!,MATCH(RIGHT(R1,LEN(R1)-6),#REF!,0))</f>
        <v>#REF!</v>
      </c>
      <c r="S28" s="100" t="e">
        <f>INDEX(#REF!,MATCH(RIGHT(S1,LEN(S1)-6),#REF!,0))</f>
        <v>#REF!</v>
      </c>
      <c r="T28" s="99" t="e">
        <f>INDEX(#REF!,MATCH(RIGHT(T1,LEN(T1)-6),#REF!,0))</f>
        <v>#REF!</v>
      </c>
      <c r="U28" s="99" t="e">
        <f>INDEX(#REF!,MATCH(RIGHT(U1,LEN(U1)-6),#REF!,0))</f>
        <v>#REF!</v>
      </c>
      <c r="V28" s="99" t="e">
        <f>INDEX(#REF!,MATCH(RIGHT(V1,LEN(V1)-6),#REF!,0))</f>
        <v>#REF!</v>
      </c>
      <c r="W28" s="99" t="e">
        <f>INDEX(#REF!,MATCH(RIGHT(W1,LEN(W1)-6),#REF!,0))</f>
        <v>#REF!</v>
      </c>
      <c r="X28" s="99" t="e">
        <f>INDEX(#REF!,MATCH(RIGHT(X1,LEN(X1)-6),#REF!,0))</f>
        <v>#REF!</v>
      </c>
      <c r="Y28" s="99" t="e">
        <f>INDEX(#REF!,MATCH(RIGHT(Y1,LEN(Y1)-6),#REF!,0))</f>
        <v>#REF!</v>
      </c>
      <c r="Z28" s="99" t="e">
        <f>INDEX(#REF!,MATCH(RIGHT(Z1,LEN(Z1)-6),#REF!,0))</f>
        <v>#REF!</v>
      </c>
      <c r="AA28" s="99" t="e">
        <f>INDEX(#REF!,MATCH(RIGHT(AA1,LEN(AA1)-6),#REF!,0))</f>
        <v>#REF!</v>
      </c>
      <c r="AB28" s="99" t="e">
        <f>INDEX(#REF!,MATCH(RIGHT(AB1,LEN(AB1)-6),#REF!,0))</f>
        <v>#REF!</v>
      </c>
      <c r="AC28" s="99" t="e">
        <f>INDEX(#REF!,MATCH(RIGHT(AC1,LEN(AC1)-6),#REF!,0))</f>
        <v>#REF!</v>
      </c>
      <c r="AD28" s="99" t="e">
        <f>INDEX(#REF!,MATCH(RIGHT(AD1,LEN(AD1)-6),#REF!,0))</f>
        <v>#REF!</v>
      </c>
      <c r="AE28" s="99" t="e">
        <f>INDEX(#REF!,MATCH(RIGHT(AE1,LEN(AE1)-6),#REF!,0))</f>
        <v>#REF!</v>
      </c>
      <c r="AF28" s="99" t="e">
        <f>INDEX(#REF!,MATCH(RIGHT(AF1,LEN(AF1)-6),#REF!,0))</f>
        <v>#REF!</v>
      </c>
      <c r="AG28" s="99" t="e">
        <f>INDEX(#REF!,MATCH(RIGHT(AG1,LEN(AG1)-6),#REF!,0))</f>
        <v>#REF!</v>
      </c>
      <c r="AH28" s="99" t="e">
        <f>INDEX(#REF!,MATCH(RIGHT(AH1,LEN(AH1)-6),#REF!,0))</f>
        <v>#REF!</v>
      </c>
      <c r="AI28" s="99" t="e">
        <f>INDEX(#REF!,MATCH(RIGHT(AI1,LEN(AI1)-6),#REF!,0))</f>
        <v>#REF!</v>
      </c>
      <c r="AJ28" s="99" t="e">
        <f>INDEX(#REF!,MATCH(RIGHT(AJ1,LEN(AJ1)-6),#REF!,0))</f>
        <v>#REF!</v>
      </c>
      <c r="AK28" s="99" t="e">
        <f>INDEX(#REF!,MATCH(RIGHT(AK1,LEN(AK1)-6),#REF!,0))</f>
        <v>#REF!</v>
      </c>
      <c r="AL28" s="99" t="e">
        <f>INDEX(#REF!,MATCH(RIGHT(AL1,LEN(AL1)-6),#REF!,0))</f>
        <v>#REF!</v>
      </c>
      <c r="AM28" s="105" t="e">
        <f>INDEX(#REF!,MATCH(RIGHT(AM1,LEN(AM1)-6),#REF!,0))</f>
        <v>#REF!</v>
      </c>
      <c r="AN28" s="105" t="e">
        <f>INDEX(#REF!,MATCH(RIGHT(AN1,LEN(AN1)-6),#REF!,0))</f>
        <v>#REF!</v>
      </c>
    </row>
    <row r="29" spans="1:40" x14ac:dyDescent="0.25">
      <c r="A29" s="65" t="s">
        <v>166</v>
      </c>
      <c r="B29" s="99">
        <f>INDEX('S.Improvement Measure Child'!$D$2:$D$36,MATCH(RIGHT(B1,LEN(B1)-6),'S.Improvement Measure Child'!$A$2:$A$36,0))</f>
        <v>0.46500000000000002</v>
      </c>
      <c r="C29" s="99">
        <f>INDEX('S.Improvement Measure Child'!$D$2:$D$36,MATCH(RIGHT(C1,LEN(C1)-6),'S.Improvement Measure Child'!$A$2:$A$36,0))</f>
        <v>0.54700000000000004</v>
      </c>
      <c r="D29" s="99">
        <f>INDEX('S.Improvement Measure Child'!$D$2:$D$36,MATCH(RIGHT(D1,LEN(D1)-6),'S.Improvement Measure Child'!$A$2:$A$36,0))</f>
        <v>0.44500000000000001</v>
      </c>
      <c r="E29" s="99">
        <f>INDEX('S.Improvement Measure Child'!$D$2:$D$36,MATCH(RIGHT(E1,LEN(E1)-6),'S.Improvement Measure Child'!$A$2:$A$36,0))</f>
        <v>0.48899999999999999</v>
      </c>
      <c r="F29" s="99">
        <f>INDEX('S.Improvement Measure Child'!$D$2:$D$36,MATCH(RIGHT(F1,LEN(F1)-6),'S.Improvement Measure Child'!$A$2:$A$36,0))</f>
        <v>0.55100000000000005</v>
      </c>
      <c r="G29" s="99">
        <f>INDEX('S.Improvement Measure Child'!$D$2:$D$36,MATCH(RIGHT(G1,LEN(G1)-6),'S.Improvement Measure Child'!$A$2:$A$36,0))</f>
        <v>0.38800000000000001</v>
      </c>
      <c r="H29" s="99" t="e">
        <f>INDEX('S.Improvement Measure Child'!$D$2:$D$36,MATCH(RIGHT(H1,LEN(H1)-6),'S.Improvement Measure Child'!$A$2:$A$36,0))</f>
        <v>#N/A</v>
      </c>
      <c r="I29" s="99">
        <f>INDEX('S.Improvement Measure Child'!$D$2:$D$36,MATCH(RIGHT(I1,LEN(I1)-6),'S.Improvement Measure Child'!$A$2:$A$36,0))</f>
        <v>0.38</v>
      </c>
      <c r="J29" s="99" t="e">
        <f>INDEX('S.Improvement Measure Child'!$D$2:$D$36,MATCH(RIGHT(J1,LEN(J1)-6),'S.Improvement Measure Child'!$A$2:$A$36,0))</f>
        <v>#N/A</v>
      </c>
      <c r="K29" s="99">
        <f>INDEX('S.Improvement Measure Child'!$D$2:$D$36,MATCH(RIGHT(K1,LEN(K1)-6),'S.Improvement Measure Child'!$A$2:$A$36,0))</f>
        <v>0.51200000000000001</v>
      </c>
      <c r="L29" s="99">
        <f>INDEX('S.Improvement Measure Child'!$D$2:$D$36,MATCH(RIGHT(L1,LEN(L1)-6),'S.Improvement Measure Child'!$A$2:$A$36,0))</f>
        <v>0.55600000000000005</v>
      </c>
      <c r="M29" s="99">
        <f>INDEX('S.Improvement Measure Child'!$D$2:$D$36,MATCH(RIGHT(M1,LEN(M1)-6),'S.Improvement Measure Child'!$A$2:$A$36,0))</f>
        <v>0.51100000000000001</v>
      </c>
      <c r="N29" s="99">
        <f>INDEX('S.Improvement Measure Child'!$D$2:$D$36,MATCH(RIGHT(N1,LEN(N1)-6),'S.Improvement Measure Child'!$A$2:$A$36,0))</f>
        <v>0.441</v>
      </c>
      <c r="O29" s="99">
        <f>INDEX('S.Improvement Measure Child'!$D$2:$D$36,MATCH(RIGHT(O1,LEN(O1)-6),'S.Improvement Measure Child'!$A$2:$A$36,0))</f>
        <v>0.39700000000000002</v>
      </c>
      <c r="P29" s="99">
        <f>INDEX('S.Improvement Measure Child'!$D$2:$D$36,MATCH(RIGHT(P1,LEN(P1)-6),'S.Improvement Measure Child'!$A$2:$A$36,0))</f>
        <v>0.33</v>
      </c>
      <c r="Q29" s="99">
        <f>INDEX('S.Improvement Measure Child'!$D$2:$D$36,MATCH(RIGHT(Q1,LEN(Q1)-6),'S.Improvement Measure Child'!$A$2:$A$36,0))</f>
        <v>0.38900000000000001</v>
      </c>
      <c r="R29" s="99">
        <f>INDEX('S.Improvement Measure Child'!$D$2:$D$36,MATCH(RIGHT(R1,LEN(R1)-6),'S.Improvement Measure Child'!$A$2:$A$36,0))</f>
        <v>0.57799999999999996</v>
      </c>
      <c r="S29" s="100">
        <f>INDEX('S.Improvement Measure Child'!$D$2:$D$36,MATCH(RIGHT(S1,LEN(S1)-6),'S.Improvement Measure Child'!$A$2:$A$36,0))</f>
        <v>0.58899999999999997</v>
      </c>
      <c r="T29" s="99">
        <f>INDEX('S.Improvement Measure Child'!$D$2:$D$36,MATCH(RIGHT(T1,LEN(T1)-6),'S.Improvement Measure Child'!$A$2:$A$36,0))</f>
        <v>0.42399999999999999</v>
      </c>
      <c r="U29" s="99">
        <f>INDEX('S.Improvement Measure Child'!$D$2:$D$36,MATCH(RIGHT(U1,LEN(U1)-6),'S.Improvement Measure Child'!$A$2:$A$36,0))</f>
        <v>0.42</v>
      </c>
      <c r="V29" s="99">
        <f>INDEX('S.Improvement Measure Child'!$D$2:$D$36,MATCH(RIGHT(V1,LEN(V1)-6),'S.Improvement Measure Child'!$A$2:$A$36,0))</f>
        <v>0.43</v>
      </c>
      <c r="W29" s="99">
        <f>INDEX('S.Improvement Measure Child'!$D$2:$D$36,MATCH(RIGHT(W1,LEN(W1)-6),'S.Improvement Measure Child'!$A$2:$A$36,0))</f>
        <v>0.47899999999999998</v>
      </c>
      <c r="X29" s="99">
        <f>INDEX('S.Improvement Measure Child'!$D$2:$D$36,MATCH(RIGHT(X1,LEN(X1)-6),'S.Improvement Measure Child'!$A$2:$A$36,0))</f>
        <v>0.495</v>
      </c>
      <c r="Y29" s="99">
        <f>INDEX('S.Improvement Measure Child'!$D$2:$D$36,MATCH(RIGHT(Y1,LEN(Y1)-6),'S.Improvement Measure Child'!$A$2:$A$36,0))</f>
        <v>0.53900000000000003</v>
      </c>
      <c r="Z29" s="99">
        <f>INDEX('S.Improvement Measure Child'!$D$2:$D$36,MATCH(RIGHT(Z1,LEN(Z1)-6),'S.Improvement Measure Child'!$A$2:$A$36,0))</f>
        <v>0.44800000000000001</v>
      </c>
      <c r="AA29" s="99">
        <f>INDEX('S.Improvement Measure Child'!$D$2:$D$36,MATCH(RIGHT(AA1,LEN(AA1)-6),'S.Improvement Measure Child'!$A$2:$A$36,0))</f>
        <v>0.6</v>
      </c>
      <c r="AB29" s="99">
        <f>INDEX('S.Improvement Measure Child'!$D$2:$D$36,MATCH(RIGHT(AB1,LEN(AB1)-6),'S.Improvement Measure Child'!$A$2:$A$36,0))</f>
        <v>0.43099999999999999</v>
      </c>
      <c r="AC29" s="99">
        <f>INDEX('S.Improvement Measure Child'!$D$2:$D$36,MATCH(RIGHT(AC1,LEN(AC1)-6),'S.Improvement Measure Child'!$A$2:$A$36,0))</f>
        <v>0.39200000000000002</v>
      </c>
      <c r="AD29" s="99">
        <f>INDEX('S.Improvement Measure Child'!$D$2:$D$36,MATCH(RIGHT(AD1,LEN(AD1)-6),'S.Improvement Measure Child'!$A$2:$A$36,0))</f>
        <v>0.56999999999999995</v>
      </c>
      <c r="AE29" s="99" t="e">
        <f>INDEX('S.Improvement Measure Child'!$D$2:$D$36,MATCH(RIGHT(AE1,LEN(AE1)-6),'S.Improvement Measure Child'!$A$2:$A$36,0))</f>
        <v>#N/A</v>
      </c>
      <c r="AF29" s="99">
        <f>INDEX('S.Improvement Measure Child'!$D$2:$D$36,MATCH(RIGHT(AF1,LEN(AF1)-6),'S.Improvement Measure Child'!$A$2:$A$36,0))</f>
        <v>0.50900000000000001</v>
      </c>
      <c r="AG29" s="99">
        <f>INDEX('S.Improvement Measure Child'!$D$2:$D$36,MATCH(RIGHT(AG1,LEN(AG1)-6),'S.Improvement Measure Child'!$A$2:$A$36,0))</f>
        <v>0.36499999999999999</v>
      </c>
      <c r="AH29" s="99" t="e">
        <f>INDEX('S.Improvement Measure Child'!$D$2:$D$36,MATCH(RIGHT(AH1,LEN(AH1)-6),'S.Improvement Measure Child'!$A$2:$A$36,0))</f>
        <v>#N/A</v>
      </c>
      <c r="AI29" s="99">
        <f>INDEX('S.Improvement Measure Child'!$D$2:$D$36,MATCH(RIGHT(AI1,LEN(AI1)-6),'S.Improvement Measure Child'!$A$2:$A$36,0))</f>
        <v>0.53900000000000003</v>
      </c>
      <c r="AJ29" s="99">
        <f>INDEX('S.Improvement Measure Child'!$D$2:$D$36,MATCH(RIGHT(AJ1,LEN(AJ1)-6),'S.Improvement Measure Child'!$A$2:$A$36,0))</f>
        <v>0.55000000000000004</v>
      </c>
      <c r="AK29" s="99">
        <f>INDEX('S.Improvement Measure Child'!$D$2:$D$36,MATCH(RIGHT(AK1,LEN(AK1)-6),'S.Improvement Measure Child'!$A$2:$A$36,0))</f>
        <v>0.49199999999999999</v>
      </c>
      <c r="AL29" s="99">
        <f>INDEX('S.Improvement Measure Child'!$D$2:$D$36,MATCH(RIGHT(AL1,LEN(AL1)-6),'S.Improvement Measure Child'!$A$2:$A$36,0))</f>
        <v>0.503</v>
      </c>
      <c r="AM29" s="105">
        <f>INDEX('S.Improvement Measure Child'!$D$2:$D$36,MATCH(RIGHT(AM1,LEN(AM1)-6),'S.Improvement Measure Child'!$A$2:$A$36,0))</f>
        <v>0.53800000000000003</v>
      </c>
      <c r="AN29" s="105">
        <f>INDEX('S.Improvement Measure Child'!$D$2:$D$36,MATCH(RIGHT(AN1,LEN(AN1)-6),'S.Improvement Measure Child'!$A$2:$A$36,0))</f>
        <v>0.56100000000000005</v>
      </c>
    </row>
    <row r="30" spans="1:40" x14ac:dyDescent="0.25">
      <c r="A30" s="65" t="s">
        <v>168</v>
      </c>
      <c r="B30" s="90" t="e">
        <f>INDEX('T.ChildMonthlyService Provision'!#REF!,MATCH(RIGHT(B1,LEN(B1)-6),'T.ChildMonthlyService Provision'!$A$2:$A$36,0))</f>
        <v>#REF!</v>
      </c>
      <c r="C30" s="90" t="e">
        <f>INDEX('T.ChildMonthlyService Provision'!#REF!,MATCH(RIGHT(C1,LEN(C1)-6),'T.ChildMonthlyService Provision'!$A$2:$A$36,0))</f>
        <v>#REF!</v>
      </c>
      <c r="D30" s="90" t="e">
        <f>INDEX('T.ChildMonthlyService Provision'!#REF!,MATCH(RIGHT(D1,LEN(D1)-6),'T.ChildMonthlyService Provision'!$A$2:$A$36,0))</f>
        <v>#REF!</v>
      </c>
      <c r="E30" s="90" t="e">
        <f>INDEX('T.ChildMonthlyService Provision'!#REF!,MATCH(RIGHT(E1,LEN(E1)-6),'T.ChildMonthlyService Provision'!$A$2:$A$36,0))</f>
        <v>#REF!</v>
      </c>
      <c r="F30" s="90" t="e">
        <f>INDEX('T.ChildMonthlyService Provision'!#REF!,MATCH(RIGHT(F1,LEN(F1)-6),'T.ChildMonthlyService Provision'!$A$2:$A$36,0))</f>
        <v>#REF!</v>
      </c>
      <c r="G30" s="90" t="e">
        <f>INDEX('T.ChildMonthlyService Provision'!#REF!,MATCH(RIGHT(G1,LEN(G1)-6),'T.ChildMonthlyService Provision'!$A$2:$A$36,0))</f>
        <v>#REF!</v>
      </c>
      <c r="H30" s="90" t="e">
        <f>INDEX('T.ChildMonthlyService Provision'!#REF!,MATCH(RIGHT(H1,LEN(H1)-6),'T.ChildMonthlyService Provision'!$A$2:$A$36,0))</f>
        <v>#REF!</v>
      </c>
      <c r="I30" s="90" t="e">
        <f>INDEX('T.ChildMonthlyService Provision'!#REF!,MATCH(RIGHT(I1,LEN(I1)-6),'T.ChildMonthlyService Provision'!$A$2:$A$36,0))</f>
        <v>#REF!</v>
      </c>
      <c r="J30" s="90" t="e">
        <f>INDEX('T.ChildMonthlyService Provision'!#REF!,MATCH(RIGHT(J1,LEN(J1)-6),'T.ChildMonthlyService Provision'!$A$2:$A$36,0))</f>
        <v>#REF!</v>
      </c>
      <c r="K30" s="90" t="e">
        <f>INDEX('T.ChildMonthlyService Provision'!#REF!,MATCH(RIGHT(K1,LEN(K1)-6),'T.ChildMonthlyService Provision'!$A$2:$A$36,0))</f>
        <v>#REF!</v>
      </c>
      <c r="L30" s="90" t="e">
        <f>INDEX('T.ChildMonthlyService Provision'!#REF!,MATCH(RIGHT(L1,LEN(L1)-6),'T.ChildMonthlyService Provision'!$A$2:$A$36,0))</f>
        <v>#REF!</v>
      </c>
      <c r="M30" s="90" t="e">
        <f>INDEX('T.ChildMonthlyService Provision'!#REF!,MATCH(RIGHT(M1,LEN(M1)-6),'T.ChildMonthlyService Provision'!$A$2:$A$36,0))</f>
        <v>#REF!</v>
      </c>
      <c r="N30" s="90" t="e">
        <f>INDEX('T.ChildMonthlyService Provision'!#REF!,MATCH(RIGHT(N1,LEN(N1)-6),'T.ChildMonthlyService Provision'!$A$2:$A$36,0))</f>
        <v>#REF!</v>
      </c>
      <c r="O30" s="90" t="e">
        <f>INDEX('T.ChildMonthlyService Provision'!#REF!,MATCH(RIGHT(O1,LEN(O1)-6),'T.ChildMonthlyService Provision'!$A$2:$A$36,0))</f>
        <v>#REF!</v>
      </c>
      <c r="P30" s="90" t="e">
        <f>INDEX('T.ChildMonthlyService Provision'!#REF!,MATCH(RIGHT(P1,LEN(P1)-6),'T.ChildMonthlyService Provision'!$A$2:$A$36,0))</f>
        <v>#REF!</v>
      </c>
      <c r="Q30" s="90" t="e">
        <f>INDEX('T.ChildMonthlyService Provision'!#REF!,MATCH(RIGHT(Q1,LEN(Q1)-6),'T.ChildMonthlyService Provision'!$A$2:$A$36,0))</f>
        <v>#REF!</v>
      </c>
      <c r="R30" s="90" t="e">
        <f>INDEX('T.ChildMonthlyService Provision'!#REF!,MATCH(RIGHT(R1,LEN(R1)-6),'T.ChildMonthlyService Provision'!$A$2:$A$36,0))</f>
        <v>#REF!</v>
      </c>
      <c r="S30" s="18" t="e">
        <f>INDEX('T.ChildMonthlyService Provision'!#REF!,MATCH(RIGHT(S1,LEN(S1)-6),'T.ChildMonthlyService Provision'!$A$2:$A$36,0))</f>
        <v>#REF!</v>
      </c>
      <c r="T30" s="90" t="e">
        <f>INDEX('T.ChildMonthlyService Provision'!#REF!,MATCH(RIGHT(T1,LEN(T1)-6),'T.ChildMonthlyService Provision'!$A$2:$A$36,0))</f>
        <v>#REF!</v>
      </c>
      <c r="U30" s="90" t="e">
        <f>INDEX('T.ChildMonthlyService Provision'!#REF!,MATCH(RIGHT(U1,LEN(U1)-6),'T.ChildMonthlyService Provision'!$A$2:$A$36,0))</f>
        <v>#REF!</v>
      </c>
      <c r="V30" s="90" t="e">
        <f>INDEX('T.ChildMonthlyService Provision'!#REF!,MATCH(RIGHT(V1,LEN(V1)-6),'T.ChildMonthlyService Provision'!$A$2:$A$36,0))</f>
        <v>#REF!</v>
      </c>
      <c r="W30" s="90" t="e">
        <f>INDEX('T.ChildMonthlyService Provision'!#REF!,MATCH(RIGHT(W1,LEN(W1)-6),'T.ChildMonthlyService Provision'!$A$2:$A$36,0))</f>
        <v>#REF!</v>
      </c>
      <c r="X30" s="90" t="e">
        <f>INDEX('T.ChildMonthlyService Provision'!#REF!,MATCH(RIGHT(X1,LEN(X1)-6),'T.ChildMonthlyService Provision'!$A$2:$A$36,0))</f>
        <v>#REF!</v>
      </c>
      <c r="Y30" s="90" t="e">
        <f>INDEX('T.ChildMonthlyService Provision'!#REF!,MATCH(RIGHT(Y1,LEN(Y1)-6),'T.ChildMonthlyService Provision'!$A$2:$A$36,0))</f>
        <v>#REF!</v>
      </c>
      <c r="Z30" s="90" t="e">
        <f>INDEX('T.ChildMonthlyService Provision'!#REF!,MATCH(RIGHT(Z1,LEN(Z1)-6),'T.ChildMonthlyService Provision'!$A$2:$A$36,0))</f>
        <v>#REF!</v>
      </c>
      <c r="AA30" s="90" t="e">
        <f>INDEX('T.ChildMonthlyService Provision'!#REF!,MATCH(RIGHT(AA1,LEN(AA1)-6),'T.ChildMonthlyService Provision'!$A$2:$A$36,0))</f>
        <v>#REF!</v>
      </c>
      <c r="AB30" s="90" t="e">
        <f>INDEX('T.ChildMonthlyService Provision'!#REF!,MATCH(RIGHT(AB1,LEN(AB1)-6),'T.ChildMonthlyService Provision'!$A$2:$A$36,0))</f>
        <v>#REF!</v>
      </c>
      <c r="AC30" s="90" t="e">
        <f>INDEX('T.ChildMonthlyService Provision'!#REF!,MATCH(RIGHT(AC1,LEN(AC1)-6),'T.ChildMonthlyService Provision'!$A$2:$A$36,0))</f>
        <v>#REF!</v>
      </c>
      <c r="AD30" s="90" t="e">
        <f>INDEX('T.ChildMonthlyService Provision'!#REF!,MATCH(RIGHT(AD1,LEN(AD1)-6),'T.ChildMonthlyService Provision'!$A$2:$A$36,0))</f>
        <v>#REF!</v>
      </c>
      <c r="AE30" s="90" t="e">
        <f>INDEX('T.ChildMonthlyService Provision'!#REF!,MATCH(RIGHT(AE1,LEN(AE1)-6),'T.ChildMonthlyService Provision'!$A$2:$A$36,0))</f>
        <v>#REF!</v>
      </c>
      <c r="AF30" s="90" t="e">
        <f>INDEX('T.ChildMonthlyService Provision'!#REF!,MATCH(RIGHT(AF1,LEN(AF1)-6),'T.ChildMonthlyService Provision'!$A$2:$A$36,0))</f>
        <v>#REF!</v>
      </c>
      <c r="AG30" s="90" t="e">
        <f>INDEX('T.ChildMonthlyService Provision'!#REF!,MATCH(RIGHT(AG1,LEN(AG1)-6),'T.ChildMonthlyService Provision'!$A$2:$A$36,0))</f>
        <v>#REF!</v>
      </c>
      <c r="AH30" s="90" t="e">
        <f>INDEX('T.ChildMonthlyService Provision'!#REF!,MATCH(RIGHT(AH1,LEN(AH1)-6),'T.ChildMonthlyService Provision'!$A$2:$A$36,0))</f>
        <v>#REF!</v>
      </c>
      <c r="AI30" s="90" t="e">
        <f>INDEX('T.ChildMonthlyService Provision'!#REF!,MATCH(RIGHT(AI1,LEN(AI1)-6),'T.ChildMonthlyService Provision'!$A$2:$A$36,0))</f>
        <v>#REF!</v>
      </c>
      <c r="AJ30" s="90" t="e">
        <f>INDEX('T.ChildMonthlyService Provision'!#REF!,MATCH(RIGHT(AJ1,LEN(AJ1)-6),'T.ChildMonthlyService Provision'!$A$2:$A$36,0))</f>
        <v>#REF!</v>
      </c>
      <c r="AK30" s="90" t="e">
        <f>INDEX('T.ChildMonthlyService Provision'!#REF!,MATCH(RIGHT(AK1,LEN(AK1)-6),'T.ChildMonthlyService Provision'!$A$2:$A$36,0))</f>
        <v>#REF!</v>
      </c>
      <c r="AL30" s="90" t="e">
        <f>INDEX('T.ChildMonthlyService Provision'!#REF!,MATCH(RIGHT(AL1,LEN(AL1)-6),'T.ChildMonthlyService Provision'!$A$2:$A$36,0))</f>
        <v>#REF!</v>
      </c>
      <c r="AM30" s="105" t="e">
        <f>INDEX('T.ChildMonthlyService Provision'!#REF!,MATCH(RIGHT(AM1,LEN(AM1)-6),'T.ChildMonthlyService Provision'!$A$2:$A$36,0))</f>
        <v>#REF!</v>
      </c>
      <c r="AN30" s="105" t="e">
        <f>INDEX('T.ChildMonthlyService Provision'!#REF!,MATCH(RIGHT(AN1,LEN(AN1)-6),'T.ChildMonthlyService Provision'!$A$2:$A$36,0))</f>
        <v>#REF!</v>
      </c>
    </row>
    <row r="31" spans="1:40" x14ac:dyDescent="0.25">
      <c r="A31" s="65" t="s">
        <v>113</v>
      </c>
      <c r="B31" s="12">
        <f>INDEX('AE.Community Support Plan'!$D$2:$D$36,MATCH(RIGHT(B1,LEN(B1)-6),'AE.Community Support Plan'!$A$2:$A$36,0))</f>
        <v>0.94736842105263153</v>
      </c>
      <c r="C31" s="90">
        <f>INDEX('AE.Community Support Plan'!$D$2:$D$36,MATCH(RIGHT(C1,LEN(C1)-6),'AE.Community Support Plan'!$A$2:$A$36,0))</f>
        <v>1</v>
      </c>
      <c r="D31" s="90">
        <f>INDEX('AE.Community Support Plan'!$D$2:$D$36,MATCH(RIGHT(D1,LEN(D1)-6),'AE.Community Support Plan'!$A$2:$A$36,0))</f>
        <v>0.94345238095238093</v>
      </c>
      <c r="E31" s="90">
        <f>INDEX('AE.Community Support Plan'!$D$2:$D$36,MATCH(RIGHT(E1,LEN(E1)-6),'AE.Community Support Plan'!$A$2:$A$36,0))</f>
        <v>1</v>
      </c>
      <c r="F31" s="90">
        <f>INDEX('AE.Community Support Plan'!$D$2:$D$36,MATCH(RIGHT(F1,LEN(F1)-6),'AE.Community Support Plan'!$A$2:$A$36,0))</f>
        <v>0.97165354330708664</v>
      </c>
      <c r="G31" s="12">
        <f>INDEX('AE.Community Support Plan'!$D$2:$D$36,MATCH(RIGHT(G1,LEN(G1)-6),'AE.Community Support Plan'!$A$2:$A$36,0))</f>
        <v>0.97014925373134331</v>
      </c>
      <c r="H31" s="12">
        <f>INDEX('AE.Community Support Plan'!$D$2:$D$36,MATCH(RIGHT(H1,LEN(H1)-6),'AE.Community Support Plan'!$A$2:$A$36,0))</f>
        <v>0.90909090909090906</v>
      </c>
      <c r="I31" s="12">
        <f>INDEX('AE.Community Support Plan'!$D$2:$D$36,MATCH(RIGHT(I1,LEN(I1)-6),'AE.Community Support Plan'!$A$2:$A$36,0))</f>
        <v>0.80638297872340425</v>
      </c>
      <c r="J31" s="12">
        <f>INDEX('AE.Community Support Plan'!$D$2:$D$36,MATCH(RIGHT(J1,LEN(J1)-6),'AE.Community Support Plan'!$A$2:$A$36,0))</f>
        <v>0.99674267100977199</v>
      </c>
      <c r="K31" s="12">
        <f>INDEX('AE.Community Support Plan'!$D$2:$D$36,MATCH(RIGHT(K1,LEN(K1)-6),'AE.Community Support Plan'!$A$2:$A$36,0))</f>
        <v>1</v>
      </c>
      <c r="L31" s="12">
        <f>INDEX('AE.Community Support Plan'!$D$2:$D$36,MATCH(RIGHT(L1,LEN(L1)-6),'AE.Community Support Plan'!$A$2:$A$36,0))</f>
        <v>0.97560975609756095</v>
      </c>
      <c r="M31" s="12">
        <f>INDEX('AE.Community Support Plan'!$D$2:$D$36,MATCH(RIGHT(M1,LEN(M1)-6),'AE.Community Support Plan'!$A$2:$A$36,0))</f>
        <v>0.99899899899899902</v>
      </c>
      <c r="N31" s="12">
        <f>INDEX('AE.Community Support Plan'!$D$2:$D$36,MATCH(RIGHT(N1,LEN(N1)-6),'AE.Community Support Plan'!$A$2:$A$36,0))</f>
        <v>0.99295774647887325</v>
      </c>
      <c r="O31" s="12">
        <f>INDEX('AE.Community Support Plan'!$D$2:$D$36,MATCH(RIGHT(O1,LEN(O1)-6),'AE.Community Support Plan'!$A$2:$A$36,0))</f>
        <v>0.8</v>
      </c>
      <c r="P31" s="12">
        <f>INDEX('AE.Community Support Plan'!$D$2:$D$36,MATCH(RIGHT(P1,LEN(P1)-6),'AE.Community Support Plan'!$A$2:$A$36,0))</f>
        <v>0.86363636363636365</v>
      </c>
      <c r="Q31" s="12">
        <f>INDEX('AE.Community Support Plan'!$D$2:$D$36,MATCH(RIGHT(Q1,LEN(Q1)-6),'AE.Community Support Plan'!$A$2:$A$36,0))</f>
        <v>1</v>
      </c>
      <c r="R31" s="12">
        <f>INDEX('AE.Community Support Plan'!$D$2:$D$36,MATCH(RIGHT(R1,LEN(R1)-6),'AE.Community Support Plan'!$A$2:$A$36,0))</f>
        <v>1</v>
      </c>
      <c r="S31" s="101">
        <f>INDEX('AE.Community Support Plan'!$D$2:$D$36,MATCH(RIGHT(S1,LEN(S1)-6),'AE.Community Support Plan'!$A$2:$A$36,0))</f>
        <v>0.97665369649805445</v>
      </c>
      <c r="T31" s="12">
        <f>INDEX('AE.Community Support Plan'!$D$2:$D$36,MATCH(RIGHT(T1,LEN(T1)-6),'AE.Community Support Plan'!$A$2:$A$36,0))</f>
        <v>0.99180327868852458</v>
      </c>
      <c r="U31" s="12">
        <f>INDEX('AE.Community Support Plan'!$D$2:$D$36,MATCH(RIGHT(U1,LEN(U1)-6),'AE.Community Support Plan'!$A$2:$A$36,0))</f>
        <v>1</v>
      </c>
      <c r="V31" s="12">
        <f>INDEX('AE.Community Support Plan'!$D$2:$D$36,MATCH(RIGHT(V1,LEN(V1)-6),'AE.Community Support Plan'!$A$2:$A$36,0))</f>
        <v>1</v>
      </c>
      <c r="W31" s="12">
        <f>INDEX('AE.Community Support Plan'!$D$2:$D$36,MATCH(RIGHT(W1,LEN(W1)-6),'AE.Community Support Plan'!$A$2:$A$36,0))</f>
        <v>0.9285714285714286</v>
      </c>
      <c r="X31" s="12">
        <f>INDEX('AE.Community Support Plan'!$D$2:$D$36,MATCH(RIGHT(X1,LEN(X1)-6),'AE.Community Support Plan'!$A$2:$A$36,0))</f>
        <v>0.98870056497175141</v>
      </c>
      <c r="Y31" s="12" t="e">
        <f>INDEX('AE.Community Support Plan'!$D$2:$D$36,MATCH(RIGHT(Y1,LEN(Y1)-6),'AE.Community Support Plan'!$A$2:$A$36,0))</f>
        <v>#N/A</v>
      </c>
      <c r="Z31" s="12">
        <f>INDEX('AE.Community Support Plan'!$D$2:$D$36,MATCH(RIGHT(Z1,LEN(Z1)-6),'AE.Community Support Plan'!$A$2:$A$36,0))</f>
        <v>0.97518610421836227</v>
      </c>
      <c r="AA31" s="12">
        <f>INDEX('AE.Community Support Plan'!$D$2:$D$36,MATCH(RIGHT(AA1,LEN(AA1)-6),'AE.Community Support Plan'!$A$2:$A$36,0))</f>
        <v>0.9375</v>
      </c>
      <c r="AB31" s="12">
        <f>INDEX('AE.Community Support Plan'!$D$2:$D$36,MATCH(RIGHT(AB1,LEN(AB1)-6),'AE.Community Support Plan'!$A$2:$A$36,0))</f>
        <v>0.9821428571428571</v>
      </c>
      <c r="AC31" s="12" t="e">
        <f>INDEX('AE.Community Support Plan'!$D$2:$D$36,MATCH(RIGHT(AC1,LEN(AC1)-6),'AE.Community Support Plan'!$A$2:$A$36,0))</f>
        <v>#N/A</v>
      </c>
      <c r="AD31" s="12">
        <f>INDEX('AE.Community Support Plan'!$D$2:$D$36,MATCH(RIGHT(AD1,LEN(AD1)-6),'AE.Community Support Plan'!$A$2:$A$36,0))</f>
        <v>0.97029702970297027</v>
      </c>
      <c r="AE31" s="12">
        <f>INDEX('AE.Community Support Plan'!$D$2:$D$36,MATCH(RIGHT(AE1,LEN(AE1)-6),'AE.Community Support Plan'!$A$2:$A$36,0))</f>
        <v>0.97282608695652173</v>
      </c>
      <c r="AF31" s="12">
        <f>INDEX('AE.Community Support Plan'!$D$2:$D$36,MATCH(RIGHT(AF1,LEN(AF1)-6),'AE.Community Support Plan'!$A$2:$A$36,0))</f>
        <v>0.98630136986301364</v>
      </c>
      <c r="AG31" s="12" t="e">
        <f>INDEX('AE.Community Support Plan'!$D$2:$D$36,MATCH(RIGHT(AG1,LEN(AG1)-6),'AE.Community Support Plan'!$A$2:$A$36,0))</f>
        <v>#N/A</v>
      </c>
      <c r="AH31" s="106">
        <f>INDEX('AE.Community Support Plan'!$D$2:$D$36,MATCH(RIGHT(AH1,LEN(AH1)-6),'AE.Community Support Plan'!$A$2:$A$36,0))</f>
        <v>0.9916666666666667</v>
      </c>
      <c r="AI31" s="12">
        <f>INDEX('AE.Community Support Plan'!$D$2:$D$36,MATCH(RIGHT(AI1,LEN(AI1)-6),'AE.Community Support Plan'!$A$2:$A$36,0))</f>
        <v>0.88775510204081631</v>
      </c>
      <c r="AJ31" s="12">
        <f>INDEX('AE.Community Support Plan'!$D$2:$D$36,MATCH(RIGHT(AJ1,LEN(AJ1)-6),'AE.Community Support Plan'!$A$2:$A$36,0))</f>
        <v>0.99431818181818177</v>
      </c>
      <c r="AK31" s="12">
        <f>INDEX('AE.Community Support Plan'!$D$2:$D$36,MATCH(RIGHT(AK1,LEN(AK1)-6),'AE.Community Support Plan'!$A$2:$A$36,0))</f>
        <v>0.90697674418604646</v>
      </c>
      <c r="AL31" s="12">
        <f>INDEX('AE.Community Support Plan'!$D$2:$D$36,MATCH(RIGHT(AL1,LEN(AL1)-6),'AE.Community Support Plan'!$A$2:$A$36,0))</f>
        <v>0.97826086956521741</v>
      </c>
      <c r="AM31" s="105" t="e">
        <f>INDEX('AE.Community Support Plan'!$D$2:$D$36,MATCH(RIGHT(AM1,LEN(AM1)-6),'AE.Community Support Plan'!$A$2:$A$36,0))</f>
        <v>#N/A</v>
      </c>
      <c r="AN31" s="105">
        <f>INDEX('AE.Community Support Plan'!$D$2:$D$36,MATCH(RIGHT(AN1,LEN(AN1)-6),'AE.Community Support Plan'!$A$2:$A$36,0))</f>
        <v>0.9850746268656716</v>
      </c>
    </row>
    <row r="32" spans="1:40" x14ac:dyDescent="0.25">
      <c r="A32" s="65" t="s">
        <v>3</v>
      </c>
      <c r="B32" s="90">
        <f>INDEX('W.Follow-Up Within 7D Fc2Fc'!$D$2:$D$36,MATCH(RIGHT(B1,LEN(B1)-6),'W.Follow-Up Within 7D Fc2Fc'!$A$2:$A$36,0))</f>
        <v>0.6853932584269663</v>
      </c>
      <c r="C32" s="90">
        <f>INDEX('W.Follow-Up Within 7D Fc2Fc'!$D$2:$D$36,MATCH(RIGHT(C1,LEN(C1)-6),'W.Follow-Up Within 7D Fc2Fc'!$A$2:$A$36,0))</f>
        <v>0.77777777777777779</v>
      </c>
      <c r="D32" s="90">
        <f>INDEX('W.Follow-Up Within 7D Fc2Fc'!$D$2:$D$36,MATCH(RIGHT(D1,LEN(D1)-6),'W.Follow-Up Within 7D Fc2Fc'!$A$2:$A$36,0))</f>
        <v>0.1717557251908397</v>
      </c>
      <c r="E32" s="90">
        <f>INDEX('W.Follow-Up Within 7D Fc2Fc'!$D$2:$D$36,MATCH(RIGHT(E1,LEN(E1)-6),'W.Follow-Up Within 7D Fc2Fc'!$A$2:$A$36,0))</f>
        <v>0.51515151515151514</v>
      </c>
      <c r="F32" s="90">
        <f>INDEX('W.Follow-Up Within 7D Fc2Fc'!$D$2:$D$36,MATCH(RIGHT(F1,LEN(F1)-6),'W.Follow-Up Within 7D Fc2Fc'!$A$2:$A$36,0))</f>
        <v>0.68337730870712399</v>
      </c>
      <c r="G32" s="90" t="e">
        <f>INDEX('W.Follow-Up Within 7D Fc2Fc'!$D$2:$D$36,MATCH(RIGHT(G1,LEN(G1)-6),'W.Follow-Up Within 7D Fc2Fc'!$A$2:$A$36,0))</f>
        <v>#N/A</v>
      </c>
      <c r="H32" s="90">
        <f>INDEX('W.Follow-Up Within 7D Fc2Fc'!$D$2:$D$36,MATCH(RIGHT(H1,LEN(H1)-6),'W.Follow-Up Within 7D Fc2Fc'!$A$2:$A$36,0))</f>
        <v>0.33333333333333331</v>
      </c>
      <c r="I32" s="90">
        <f>INDEX('W.Follow-Up Within 7D Fc2Fc'!$D$2:$D$36,MATCH(RIGHT(I1,LEN(I1)-6),'W.Follow-Up Within 7D Fc2Fc'!$A$2:$A$36,0))</f>
        <v>0.1500789889415482</v>
      </c>
      <c r="J32" s="90">
        <f>INDEX('W.Follow-Up Within 7D Fc2Fc'!$D$2:$D$36,MATCH(RIGHT(J1,LEN(J1)-6),'W.Follow-Up Within 7D Fc2Fc'!$A$2:$A$36,0))</f>
        <v>0.67441860465116277</v>
      </c>
      <c r="K32" s="90">
        <f>INDEX('W.Follow-Up Within 7D Fc2Fc'!$D$2:$D$36,MATCH(RIGHT(K1,LEN(K1)-6),'W.Follow-Up Within 7D Fc2Fc'!$A$2:$A$36,0))</f>
        <v>0.92203389830508475</v>
      </c>
      <c r="L32" s="90">
        <f>INDEX('W.Follow-Up Within 7D Fc2Fc'!$D$2:$D$36,MATCH(RIGHT(L1,LEN(L1)-6),'W.Follow-Up Within 7D Fc2Fc'!$A$2:$A$36,0))</f>
        <v>0.70297029702970293</v>
      </c>
      <c r="M32" s="90">
        <f>INDEX('W.Follow-Up Within 7D Fc2Fc'!$D$2:$D$36,MATCH(RIGHT(M1,LEN(M1)-6),'W.Follow-Up Within 7D Fc2Fc'!$A$2:$A$36,0))</f>
        <v>0.35006119951040393</v>
      </c>
      <c r="N32" s="90">
        <f>INDEX('W.Follow-Up Within 7D Fc2Fc'!$D$2:$D$36,MATCH(RIGHT(N1,LEN(N1)-6),'W.Follow-Up Within 7D Fc2Fc'!$A$2:$A$36,0))</f>
        <v>0.93032786885245899</v>
      </c>
      <c r="O32" s="90">
        <f>INDEX('W.Follow-Up Within 7D Fc2Fc'!$D$2:$D$36,MATCH(RIGHT(O1,LEN(O1)-6),'W.Follow-Up Within 7D Fc2Fc'!$A$2:$A$36,0))</f>
        <v>0.65</v>
      </c>
      <c r="P32" s="90">
        <f>INDEX('W.Follow-Up Within 7D Fc2Fc'!$D$2:$D$36,MATCH(RIGHT(P1,LEN(P1)-6),'W.Follow-Up Within 7D Fc2Fc'!$A$2:$A$36,0))</f>
        <v>0.14285714285714285</v>
      </c>
      <c r="Q32" s="90">
        <f>INDEX('W.Follow-Up Within 7D Fc2Fc'!$D$2:$D$36,MATCH(RIGHT(Q1,LEN(Q1)-6),'W.Follow-Up Within 7D Fc2Fc'!$A$2:$A$36,0))</f>
        <v>0.67391304347826086</v>
      </c>
      <c r="R32" s="90">
        <f>INDEX('W.Follow-Up Within 7D Fc2Fc'!$D$2:$D$36,MATCH(RIGHT(R1,LEN(R1)-6),'W.Follow-Up Within 7D Fc2Fc'!$A$2:$A$36,0))</f>
        <v>0.66666666666666663</v>
      </c>
      <c r="S32" s="10">
        <f>INDEX('W.Follow-Up Within 7D Fc2Fc'!$D$2:$D$36,MATCH(RIGHT(S1,LEN(S1)-6),'W.Follow-Up Within 7D Fc2Fc'!$A$2:$A$36,0))</f>
        <v>0.79716981132075471</v>
      </c>
      <c r="T32" s="90">
        <f>INDEX('W.Follow-Up Within 7D Fc2Fc'!$D$2:$D$36,MATCH(RIGHT(T1,LEN(T1)-6),'W.Follow-Up Within 7D Fc2Fc'!$A$2:$A$36,0))</f>
        <v>0.8441558441558441</v>
      </c>
      <c r="U32" s="90">
        <f>INDEX('W.Follow-Up Within 7D Fc2Fc'!$D$2:$D$36,MATCH(RIGHT(U1,LEN(U1)-6),'W.Follow-Up Within 7D Fc2Fc'!$A$2:$A$36,0))</f>
        <v>1</v>
      </c>
      <c r="V32" s="90">
        <f>INDEX('W.Follow-Up Within 7D Fc2Fc'!$D$2:$D$36,MATCH(RIGHT(V1,LEN(V1)-6),'W.Follow-Up Within 7D Fc2Fc'!$A$2:$A$36,0))</f>
        <v>0.98347107438016534</v>
      </c>
      <c r="W32" s="90" t="e">
        <f>INDEX('W.Follow-Up Within 7D Fc2Fc'!$D$2:$D$36,MATCH(RIGHT(W1,LEN(W1)-6),'W.Follow-Up Within 7D Fc2Fc'!$A$2:$A$36,0))</f>
        <v>#N/A</v>
      </c>
      <c r="X32" s="90">
        <f>INDEX('W.Follow-Up Within 7D Fc2Fc'!$D$2:$D$36,MATCH(RIGHT(X1,LEN(X1)-6),'W.Follow-Up Within 7D Fc2Fc'!$A$2:$A$36,0))</f>
        <v>0.20634920634920634</v>
      </c>
      <c r="Y32" s="90">
        <f>INDEX('W.Follow-Up Within 7D Fc2Fc'!$D$2:$D$36,MATCH(RIGHT(Y1,LEN(Y1)-6),'W.Follow-Up Within 7D Fc2Fc'!$A$2:$A$36,0))</f>
        <v>0.75</v>
      </c>
      <c r="Z32" s="90">
        <f>INDEX('W.Follow-Up Within 7D Fc2Fc'!$D$2:$D$36,MATCH(RIGHT(Z1,LEN(Z1)-6),'W.Follow-Up Within 7D Fc2Fc'!$A$2:$A$36,0))</f>
        <v>0.5895494131010981</v>
      </c>
      <c r="AA32" s="90">
        <f>INDEX('W.Follow-Up Within 7D Fc2Fc'!$D$2:$D$36,MATCH(RIGHT(AA1,LEN(AA1)-6),'W.Follow-Up Within 7D Fc2Fc'!$A$2:$A$36,0))</f>
        <v>1</v>
      </c>
      <c r="AB32" s="90">
        <f>INDEX('W.Follow-Up Within 7D Fc2Fc'!$D$2:$D$36,MATCH(RIGHT(AB1,LEN(AB1)-6),'W.Follow-Up Within 7D Fc2Fc'!$A$2:$A$36,0))</f>
        <v>0.8925619834710744</v>
      </c>
      <c r="AC32" s="90">
        <f>INDEX('W.Follow-Up Within 7D Fc2Fc'!$D$2:$D$36,MATCH(RIGHT(AC1,LEN(AC1)-6),'W.Follow-Up Within 7D Fc2Fc'!$A$2:$A$36,0))</f>
        <v>0.79352226720647778</v>
      </c>
      <c r="AD32" s="90">
        <f>INDEX('W.Follow-Up Within 7D Fc2Fc'!$D$2:$D$36,MATCH(RIGHT(AD1,LEN(AD1)-6),'W.Follow-Up Within 7D Fc2Fc'!$A$2:$A$36,0))</f>
        <v>0.79814385150812062</v>
      </c>
      <c r="AE32" s="90">
        <f>INDEX('W.Follow-Up Within 7D Fc2Fc'!$D$2:$D$36,MATCH(RIGHT(AE1,LEN(AE1)-6),'W.Follow-Up Within 7D Fc2Fc'!$A$2:$A$36,0))</f>
        <v>0.22727272727272727</v>
      </c>
      <c r="AF32" s="90">
        <f>INDEX('W.Follow-Up Within 7D Fc2Fc'!$D$2:$D$36,MATCH(RIGHT(AF1,LEN(AF1)-6),'W.Follow-Up Within 7D Fc2Fc'!$A$2:$A$36,0))</f>
        <v>0.87804878048780488</v>
      </c>
      <c r="AG32" s="90">
        <f>INDEX('W.Follow-Up Within 7D Fc2Fc'!$D$2:$D$36,MATCH(RIGHT(AG1,LEN(AG1)-6),'W.Follow-Up Within 7D Fc2Fc'!$A$2:$A$36,0))</f>
        <v>0.14285714285714285</v>
      </c>
      <c r="AH32" s="90">
        <f>INDEX('W.Follow-Up Within 7D Fc2Fc'!$D$2:$D$36,MATCH(RIGHT(AH1,LEN(AH1)-6),'W.Follow-Up Within 7D Fc2Fc'!$A$2:$A$36,0))</f>
        <v>0.77611940298507465</v>
      </c>
      <c r="AI32" s="90">
        <f>INDEX('W.Follow-Up Within 7D Fc2Fc'!$D$2:$D$36,MATCH(RIGHT(AI1,LEN(AI1)-6),'W.Follow-Up Within 7D Fc2Fc'!$A$2:$A$36,0))</f>
        <v>0.34456928838951312</v>
      </c>
      <c r="AJ32" s="90">
        <f>INDEX('W.Follow-Up Within 7D Fc2Fc'!$D$2:$D$36,MATCH(RIGHT(AJ1,LEN(AJ1)-6),'W.Follow-Up Within 7D Fc2Fc'!$A$2:$A$36,0))</f>
        <v>0.58940397350993379</v>
      </c>
      <c r="AK32" s="90">
        <f>INDEX('W.Follow-Up Within 7D Fc2Fc'!$D$2:$D$36,MATCH(RIGHT(AK1,LEN(AK1)-6),'W.Follow-Up Within 7D Fc2Fc'!$A$2:$A$36,0))</f>
        <v>0</v>
      </c>
      <c r="AL32" s="90" t="e">
        <f>INDEX('W.Follow-Up Within 7D Fc2Fc'!$D$2:$D$36,MATCH(RIGHT(AL1,LEN(AL1)-6),'W.Follow-Up Within 7D Fc2Fc'!$A$2:$A$36,0))</f>
        <v>#N/A</v>
      </c>
      <c r="AM32" s="105">
        <f>INDEX('W.Follow-Up Within 7D Fc2Fc'!$D$2:$D$36,MATCH(RIGHT(AM1,LEN(AM1)-6),'W.Follow-Up Within 7D Fc2Fc'!$A$2:$A$36,0))</f>
        <v>1</v>
      </c>
      <c r="AN32" s="105" t="e">
        <f>INDEX('W.Follow-Up Within 7D Fc2Fc'!$D$2:$D$36,MATCH(RIGHT(AN1,LEN(AN1)-6),'W.Follow-Up Within 7D Fc2Fc'!$A$2:$A$36,0))</f>
        <v>#N/A</v>
      </c>
    </row>
    <row r="33" spans="1:40" x14ac:dyDescent="0.25">
      <c r="A33" s="65" t="s">
        <v>156</v>
      </c>
      <c r="B33" s="90" t="e">
        <f>INDEX(#REF!,MATCH(RIGHT(B1,LEN(B1)-6),#REF!,0))</f>
        <v>#REF!</v>
      </c>
      <c r="C33" s="90" t="e">
        <f>INDEX(#REF!,MATCH(RIGHT(C1,LEN(C1)-6),#REF!,0))</f>
        <v>#REF!</v>
      </c>
      <c r="D33" s="90" t="e">
        <f>INDEX(#REF!,MATCH(RIGHT(D1,LEN(D1)-6),#REF!,0))</f>
        <v>#REF!</v>
      </c>
      <c r="E33" s="90" t="e">
        <f>INDEX(#REF!,MATCH(RIGHT(E1,LEN(E1)-6),#REF!,0))</f>
        <v>#REF!</v>
      </c>
      <c r="F33" s="90" t="e">
        <f>INDEX(#REF!,MATCH(RIGHT(F1,LEN(F1)-6),#REF!,0))</f>
        <v>#REF!</v>
      </c>
      <c r="G33" s="90" t="e">
        <f>INDEX(#REF!,MATCH(RIGHT(G1,LEN(G1)-6),#REF!,0))</f>
        <v>#REF!</v>
      </c>
      <c r="H33" s="90" t="e">
        <f>INDEX(#REF!,MATCH(RIGHT(H1,LEN(H1)-6),#REF!,0))</f>
        <v>#REF!</v>
      </c>
      <c r="I33" s="90" t="e">
        <f>INDEX(#REF!,MATCH(RIGHT(I1,LEN(I1)-6),#REF!,0))</f>
        <v>#REF!</v>
      </c>
      <c r="J33" s="90" t="e">
        <f>INDEX(#REF!,MATCH(RIGHT(J1,LEN(J1)-6),#REF!,0))</f>
        <v>#REF!</v>
      </c>
      <c r="K33" s="90" t="e">
        <f>INDEX(#REF!,MATCH(RIGHT(K1,LEN(K1)-6),#REF!,0))</f>
        <v>#REF!</v>
      </c>
      <c r="L33" s="90" t="e">
        <f>INDEX(#REF!,MATCH(RIGHT(L1,LEN(L1)-6),#REF!,0))</f>
        <v>#REF!</v>
      </c>
      <c r="M33" s="90" t="e">
        <f>INDEX(#REF!,MATCH(RIGHT(M1,LEN(M1)-6),#REF!,0))</f>
        <v>#REF!</v>
      </c>
      <c r="N33" s="90" t="e">
        <f>INDEX(#REF!,MATCH(RIGHT(N1,LEN(N1)-6),#REF!,0))</f>
        <v>#REF!</v>
      </c>
      <c r="O33" s="90" t="e">
        <f>INDEX(#REF!,MATCH(RIGHT(O1,LEN(O1)-6),#REF!,0))</f>
        <v>#REF!</v>
      </c>
      <c r="P33" s="90" t="e">
        <f>INDEX(#REF!,MATCH(RIGHT(P1,LEN(P1)-6),#REF!,0))</f>
        <v>#REF!</v>
      </c>
      <c r="Q33" s="90" t="e">
        <f>INDEX(#REF!,MATCH(RIGHT(Q1,LEN(Q1)-6),#REF!,0))</f>
        <v>#REF!</v>
      </c>
      <c r="R33" s="90" t="e">
        <f>INDEX(#REF!,MATCH(RIGHT(R1,LEN(R1)-6),#REF!,0))</f>
        <v>#REF!</v>
      </c>
      <c r="S33" s="10" t="e">
        <f>INDEX(#REF!,MATCH(RIGHT(S1,LEN(S1)-6),#REF!,0))</f>
        <v>#REF!</v>
      </c>
      <c r="T33" s="90" t="e">
        <f>INDEX(#REF!,MATCH(RIGHT(T1,LEN(T1)-6),#REF!,0))</f>
        <v>#REF!</v>
      </c>
      <c r="U33" s="90" t="e">
        <f>INDEX(#REF!,MATCH(RIGHT(U1,LEN(U1)-6),#REF!,0))</f>
        <v>#REF!</v>
      </c>
      <c r="V33" s="90" t="e">
        <f>INDEX(#REF!,MATCH(RIGHT(V1,LEN(V1)-6),#REF!,0))</f>
        <v>#REF!</v>
      </c>
      <c r="W33" s="90" t="e">
        <f>INDEX(#REF!,MATCH(RIGHT(W1,LEN(W1)-6),#REF!,0))</f>
        <v>#REF!</v>
      </c>
      <c r="X33" s="90" t="e">
        <f>INDEX(#REF!,MATCH(RIGHT(X1,LEN(X1)-6),#REF!,0))</f>
        <v>#REF!</v>
      </c>
      <c r="Y33" s="90" t="e">
        <f>INDEX(#REF!,MATCH(RIGHT(Y1,LEN(Y1)-6),#REF!,0))</f>
        <v>#REF!</v>
      </c>
      <c r="Z33" s="90" t="e">
        <f>INDEX(#REF!,MATCH(RIGHT(Z1,LEN(Z1)-6),#REF!,0))</f>
        <v>#REF!</v>
      </c>
      <c r="AA33" s="90" t="e">
        <f>INDEX(#REF!,MATCH(RIGHT(AA1,LEN(AA1)-6),#REF!,0))</f>
        <v>#REF!</v>
      </c>
      <c r="AB33" s="90" t="e">
        <f>INDEX(#REF!,MATCH(RIGHT(AB1,LEN(AB1)-6),#REF!,0))</f>
        <v>#REF!</v>
      </c>
      <c r="AC33" s="90" t="e">
        <f>INDEX(#REF!,MATCH(RIGHT(AC1,LEN(AC1)-6),#REF!,0))</f>
        <v>#REF!</v>
      </c>
      <c r="AD33" s="90" t="e">
        <f>INDEX(#REF!,MATCH(RIGHT(AD1,LEN(AD1)-6),#REF!,0))</f>
        <v>#REF!</v>
      </c>
      <c r="AE33" s="90" t="e">
        <f>INDEX(#REF!,MATCH(RIGHT(AE1,LEN(AE1)-6),#REF!,0))</f>
        <v>#REF!</v>
      </c>
      <c r="AF33" s="90" t="e">
        <f>INDEX(#REF!,MATCH(RIGHT(AF1,LEN(AF1)-6),#REF!,0))</f>
        <v>#REF!</v>
      </c>
      <c r="AG33" s="90" t="e">
        <f>INDEX(#REF!,MATCH(RIGHT(AG1,LEN(AG1)-6),#REF!,0))</f>
        <v>#REF!</v>
      </c>
      <c r="AH33" s="90" t="e">
        <f>INDEX(#REF!,MATCH(RIGHT(AH1,LEN(AH1)-6),#REF!,0))</f>
        <v>#REF!</v>
      </c>
      <c r="AI33" s="90" t="e">
        <f>INDEX(#REF!,MATCH(RIGHT(AI1,LEN(AI1)-6),#REF!,0))</f>
        <v>#REF!</v>
      </c>
      <c r="AJ33" s="90" t="e">
        <f>INDEX(#REF!,MATCH(RIGHT(AJ1,LEN(AJ1)-6),#REF!,0))</f>
        <v>#REF!</v>
      </c>
      <c r="AK33" s="90" t="e">
        <f>INDEX(#REF!,MATCH(RIGHT(AK1,LEN(AK1)-6),#REF!,0))</f>
        <v>#REF!</v>
      </c>
      <c r="AL33" s="90" t="e">
        <f>INDEX(#REF!,MATCH(RIGHT(AL1,LEN(AL1)-6),#REF!,0))</f>
        <v>#REF!</v>
      </c>
      <c r="AM33" s="105" t="e">
        <f>INDEX(#REF!,MATCH(RIGHT(AM1,LEN(AM1)-6),#REF!,0))</f>
        <v>#REF!</v>
      </c>
      <c r="AN33" s="105" t="e">
        <f>INDEX(#REF!,MATCH(RIGHT(AN1,LEN(AN1)-6),#REF!,0))</f>
        <v>#REF!</v>
      </c>
    </row>
    <row r="34" spans="1:40" x14ac:dyDescent="0.25">
      <c r="A34" s="65" t="s">
        <v>179</v>
      </c>
      <c r="B34" s="90">
        <v>0</v>
      </c>
      <c r="C34" s="90">
        <v>0</v>
      </c>
      <c r="D34" s="90">
        <v>0.8</v>
      </c>
      <c r="E34" s="90">
        <v>0.66666666666666663</v>
      </c>
      <c r="F34" s="90">
        <v>0.16923076923076924</v>
      </c>
      <c r="G34" s="90">
        <v>0</v>
      </c>
      <c r="H34" s="90"/>
      <c r="I34" s="90"/>
      <c r="J34" s="90">
        <v>0</v>
      </c>
      <c r="K34" s="90">
        <v>1</v>
      </c>
      <c r="L34" s="90">
        <v>0</v>
      </c>
      <c r="M34" s="90">
        <v>9.0909090909090912E-2</v>
      </c>
      <c r="N34" s="90">
        <v>0</v>
      </c>
      <c r="O34" s="90">
        <v>0</v>
      </c>
      <c r="P34" s="90"/>
      <c r="Q34" s="90">
        <v>1</v>
      </c>
      <c r="R34" s="90">
        <v>0.6</v>
      </c>
      <c r="S34" s="10">
        <v>0</v>
      </c>
      <c r="T34" s="90">
        <v>0.41666666666666669</v>
      </c>
      <c r="U34" s="90">
        <v>0</v>
      </c>
      <c r="V34" s="90">
        <v>0</v>
      </c>
      <c r="W34" s="90">
        <v>0.5</v>
      </c>
      <c r="X34" s="90">
        <v>1</v>
      </c>
      <c r="Y34" s="90">
        <v>0</v>
      </c>
      <c r="Z34" s="90">
        <v>0.84615384615384615</v>
      </c>
      <c r="AA34" s="90">
        <v>0</v>
      </c>
      <c r="AB34" s="90">
        <v>0</v>
      </c>
      <c r="AC34" s="90">
        <v>1</v>
      </c>
      <c r="AD34" s="90">
        <v>0</v>
      </c>
      <c r="AE34" s="90"/>
      <c r="AF34" s="90">
        <v>1</v>
      </c>
      <c r="AG34" s="90"/>
      <c r="AH34" s="90">
        <v>0</v>
      </c>
      <c r="AI34" s="90">
        <v>0.6</v>
      </c>
      <c r="AJ34" s="90">
        <v>0.16666666666666666</v>
      </c>
      <c r="AK34" s="90">
        <v>0</v>
      </c>
      <c r="AL34" s="90">
        <v>0</v>
      </c>
      <c r="AM34" s="105">
        <v>0</v>
      </c>
      <c r="AN34" s="105">
        <v>0.66666666666666663</v>
      </c>
    </row>
    <row r="35" spans="1:40" x14ac:dyDescent="0.25">
      <c r="A35" s="65" t="s">
        <v>4</v>
      </c>
      <c r="B35" s="90">
        <f>INDEX('Y.Community Linkage'!$D$2:$D$36,MATCH(RIGHT(B1,LEN(B1)-6),'Y.Community Linkage'!$A$2:$A$36,0))</f>
        <v>0.29122055674518199</v>
      </c>
      <c r="C35" s="90">
        <f>INDEX('Y.Community Linkage'!$D$2:$D$36,MATCH(RIGHT(C1,LEN(C1)-6),'Y.Community Linkage'!$A$2:$A$36,0))</f>
        <v>0.184782608695652</v>
      </c>
      <c r="D35" s="90">
        <f>INDEX('Y.Community Linkage'!$D$2:$D$36,MATCH(RIGHT(D1,LEN(D1)-6),'Y.Community Linkage'!$A$2:$A$36,0))</f>
        <v>0.230186227804244</v>
      </c>
      <c r="E35" s="90">
        <f>INDEX('Y.Community Linkage'!$D$2:$D$36,MATCH(RIGHT(E1,LEN(E1)-6),'Y.Community Linkage'!$A$2:$A$36,0))</f>
        <v>0.34807692307692301</v>
      </c>
      <c r="F35" s="90">
        <f>INDEX('Y.Community Linkage'!$D$2:$D$36,MATCH(RIGHT(F1,LEN(F1)-6),'Y.Community Linkage'!$A$2:$A$36,0))</f>
        <v>0.229710820895522</v>
      </c>
      <c r="G35" s="90">
        <f>INDEX('Y.Community Linkage'!$D$2:$D$36,MATCH(RIGHT(G1,LEN(G1)-6),'Y.Community Linkage'!$A$2:$A$36,0))</f>
        <v>0.266666666666667</v>
      </c>
      <c r="H35" s="90">
        <f>INDEX('Y.Community Linkage'!$D$2:$D$36,MATCH(RIGHT(H1,LEN(H1)-6),'Y.Community Linkage'!$A$2:$A$36,0))</f>
        <v>0.33333333333333298</v>
      </c>
      <c r="I35" s="90">
        <f>INDEX('Y.Community Linkage'!$D$2:$D$36,MATCH(RIGHT(I1,LEN(I1)-6),'Y.Community Linkage'!$A$2:$A$36,0))</f>
        <v>0.21681614349775799</v>
      </c>
      <c r="J35" s="90">
        <f>INDEX('Y.Community Linkage'!$D$2:$D$36,MATCH(RIGHT(J1,LEN(J1)-6),'Y.Community Linkage'!$A$2:$A$36,0))</f>
        <v>0.159756097560976</v>
      </c>
      <c r="K35" s="90">
        <f>INDEX('Y.Community Linkage'!$D$2:$D$36,MATCH(RIGHT(K1,LEN(K1)-6),'Y.Community Linkage'!$A$2:$A$36,0))</f>
        <v>0.178438661710037</v>
      </c>
      <c r="L35" s="90">
        <f>INDEX('Y.Community Linkage'!$D$2:$D$36,MATCH(RIGHT(L1,LEN(L1)-6),'Y.Community Linkage'!$A$2:$A$36,0))</f>
        <v>9.4126506024096404E-2</v>
      </c>
      <c r="M35" s="90">
        <f>INDEX('Y.Community Linkage'!$D$2:$D$36,MATCH(RIGHT(M1,LEN(M1)-6),'Y.Community Linkage'!$A$2:$A$36,0))</f>
        <v>0.29174936206407698</v>
      </c>
      <c r="N35" s="90">
        <f>INDEX('Y.Community Linkage'!$D$2:$D$36,MATCH(RIGHT(N1,LEN(N1)-6),'Y.Community Linkage'!$A$2:$A$36,0))</f>
        <v>0.201701524282169</v>
      </c>
      <c r="O35" s="90">
        <f>INDEX('Y.Community Linkage'!$D$2:$D$36,MATCH(RIGHT(O1,LEN(O1)-6),'Y.Community Linkage'!$A$2:$A$36,0))</f>
        <v>0.18589025755879099</v>
      </c>
      <c r="P35" s="90">
        <f>INDEX('Y.Community Linkage'!$D$2:$D$36,MATCH(RIGHT(P1,LEN(P1)-6),'Y.Community Linkage'!$A$2:$A$36,0))</f>
        <v>0.177514792899408</v>
      </c>
      <c r="Q35" s="90">
        <f>INDEX('Y.Community Linkage'!$D$2:$D$36,MATCH(RIGHT(Q1,LEN(Q1)-6),'Y.Community Linkage'!$A$2:$A$36,0))</f>
        <v>0.31882591093117402</v>
      </c>
      <c r="R35" s="90" t="e">
        <f>INDEX('Y.Community Linkage'!$D$2:$D$36,MATCH(RIGHT(R1,LEN(R1)-6),'Y.Community Linkage'!$A$2:$A$36,0))</f>
        <v>#N/A</v>
      </c>
      <c r="S35" s="10">
        <f>INDEX('Y.Community Linkage'!$D$2:$D$36,MATCH(RIGHT(S1,LEN(S1)-6),'Y.Community Linkage'!$A$2:$A$36,0))</f>
        <v>0.28194726166328599</v>
      </c>
      <c r="T35" s="90" t="e">
        <f>INDEX('Y.Community Linkage'!$D$2:$D$36,MATCH(RIGHT(T1,LEN(T1)-6),'Y.Community Linkage'!$A$2:$A$36,0))</f>
        <v>#N/A</v>
      </c>
      <c r="U35" s="90" t="e">
        <f>INDEX('Y.Community Linkage'!$D$2:$D$36,MATCH(RIGHT(U1,LEN(U1)-6),'Y.Community Linkage'!$A$2:$A$36,0))</f>
        <v>#N/A</v>
      </c>
      <c r="V35" s="90">
        <f>INDEX('Y.Community Linkage'!$D$2:$D$36,MATCH(RIGHT(V1,LEN(V1)-6),'Y.Community Linkage'!$A$2:$A$36,0))</f>
        <v>0.27092511013215897</v>
      </c>
      <c r="W35" s="90">
        <f>INDEX('Y.Community Linkage'!$D$2:$D$36,MATCH(RIGHT(W1,LEN(W1)-6),'Y.Community Linkage'!$A$2:$A$36,0))</f>
        <v>0.29369183040330898</v>
      </c>
      <c r="X35" s="90">
        <f>INDEX('Y.Community Linkage'!$D$2:$D$36,MATCH(RIGHT(X1,LEN(X1)-6),'Y.Community Linkage'!$A$2:$A$36,0))</f>
        <v>0.27170418006430902</v>
      </c>
      <c r="Y35" s="90">
        <f>INDEX('Y.Community Linkage'!$D$2:$D$36,MATCH(RIGHT(Y1,LEN(Y1)-6),'Y.Community Linkage'!$A$2:$A$36,0))</f>
        <v>0.30876795162509402</v>
      </c>
      <c r="Z35" s="90">
        <f>INDEX('Y.Community Linkage'!$D$2:$D$36,MATCH(RIGHT(Z1,LEN(Z1)-6),'Y.Community Linkage'!$A$2:$A$36,0))</f>
        <v>0.26926991764597002</v>
      </c>
      <c r="AA35" s="90">
        <f>INDEX('Y.Community Linkage'!$D$2:$D$36,MATCH(RIGHT(AA1,LEN(AA1)-6),'Y.Community Linkage'!$A$2:$A$36,0))</f>
        <v>0.19497487437185901</v>
      </c>
      <c r="AB35" s="90">
        <f>INDEX('Y.Community Linkage'!$D$2:$D$36,MATCH(RIGHT(AB1,LEN(AB1)-6),'Y.Community Linkage'!$A$2:$A$36,0))</f>
        <v>0.40242844752818702</v>
      </c>
      <c r="AC35" s="90">
        <f>INDEX('Y.Community Linkage'!$D$2:$D$36,MATCH(RIGHT(AC1,LEN(AC1)-6),'Y.Community Linkage'!$A$2:$A$36,0))</f>
        <v>0.26692120791391899</v>
      </c>
      <c r="AD35" s="90">
        <f>INDEX('Y.Community Linkage'!$D$2:$D$36,MATCH(RIGHT(AD1,LEN(AD1)-6),'Y.Community Linkage'!$A$2:$A$36,0))</f>
        <v>0.304485488126649</v>
      </c>
      <c r="AE35" s="90">
        <f>INDEX('Y.Community Linkage'!$D$2:$D$36,MATCH(RIGHT(AE1,LEN(AE1)-6),'Y.Community Linkage'!$A$2:$A$36,0))</f>
        <v>0.32279411764705901</v>
      </c>
      <c r="AF35" s="90">
        <f>INDEX('Y.Community Linkage'!$D$2:$D$36,MATCH(RIGHT(AF1,LEN(AF1)-6),'Y.Community Linkage'!$A$2:$A$36,0))</f>
        <v>0.21775417298937799</v>
      </c>
      <c r="AG35" s="90">
        <f>INDEX('Y.Community Linkage'!$D$2:$D$36,MATCH(RIGHT(AG1,LEN(AG1)-6),'Y.Community Linkage'!$A$2:$A$36,0))</f>
        <v>0.35732647814910001</v>
      </c>
      <c r="AH35" s="90">
        <f>INDEX('Y.Community Linkage'!$D$2:$D$36,MATCH(RIGHT(AH1,LEN(AH1)-6),'Y.Community Linkage'!$A$2:$A$36,0))</f>
        <v>0.25878320479862899</v>
      </c>
      <c r="AI35" s="90">
        <f>INDEX('Y.Community Linkage'!$D$2:$D$36,MATCH(RIGHT(AI1,LEN(AI1)-6),'Y.Community Linkage'!$A$2:$A$36,0))</f>
        <v>0.32683823529411798</v>
      </c>
      <c r="AJ35" s="90">
        <f>INDEX('Y.Community Linkage'!$D$2:$D$36,MATCH(RIGHT(AJ1,LEN(AJ1)-6),'Y.Community Linkage'!$A$2:$A$36,0))</f>
        <v>0.23982494529540499</v>
      </c>
      <c r="AK35" s="90">
        <f>INDEX('Y.Community Linkage'!$D$2:$D$36,MATCH(RIGHT(AK1,LEN(AK1)-6),'Y.Community Linkage'!$A$2:$A$36,0))</f>
        <v>0.25</v>
      </c>
      <c r="AL35" s="90" t="e">
        <f>INDEX('Y.Community Linkage'!$D$2:$D$36,MATCH(RIGHT(AL1,LEN(AL1)-6),'Y.Community Linkage'!$A$2:$A$36,0))</f>
        <v>#N/A</v>
      </c>
      <c r="AM35" s="105">
        <f>INDEX('Y.Community Linkage'!$D$2:$D$36,MATCH(RIGHT(AM1,LEN(AM1)-6),'Y.Community Linkage'!$A$2:$A$36,0))</f>
        <v>0.35743973399833801</v>
      </c>
      <c r="AN35" s="105">
        <f>INDEX('Y.Community Linkage'!$D$2:$D$36,MATCH(RIGHT(AN1,LEN(AN1)-6),'Y.Community Linkage'!$A$2:$A$36,0))</f>
        <v>0.36790310370931101</v>
      </c>
    </row>
    <row r="36" spans="1:40" x14ac:dyDescent="0.25">
      <c r="A36" s="65" t="s">
        <v>5</v>
      </c>
      <c r="B36" s="90">
        <f>INDEX('Z.Crisis Follow-Up Within 30'!$D$2:$D$38,MATCH(RIGHT(B1,LEN(B1)-6),'Z.Crisis Follow-Up Within 30'!$A$2:$A$36,0))</f>
        <v>0.99115044247787598</v>
      </c>
      <c r="C36" s="90">
        <f>INDEX('Z.Crisis Follow-Up Within 30'!$D$2:$D$38,MATCH(RIGHT(C1,LEN(C1)-6),'Z.Crisis Follow-Up Within 30'!$A$2:$A$36,0))</f>
        <v>1</v>
      </c>
      <c r="D36" s="90">
        <f>INDEX('Z.Crisis Follow-Up Within 30'!$D$2:$D$38,MATCH(RIGHT(D1,LEN(D1)-6),'Z.Crisis Follow-Up Within 30'!$A$2:$A$36,0))</f>
        <v>1</v>
      </c>
      <c r="E36" s="90">
        <f>INDEX('Z.Crisis Follow-Up Within 30'!$D$2:$D$38,MATCH(RIGHT(E1,LEN(E1)-6),'Z.Crisis Follow-Up Within 30'!$A$2:$A$36,0))</f>
        <v>0.68421052631579005</v>
      </c>
      <c r="F36" s="90">
        <f>INDEX('Z.Crisis Follow-Up Within 30'!$D$2:$D$38,MATCH(RIGHT(F1,LEN(F1)-6),'Z.Crisis Follow-Up Within 30'!$A$2:$A$36,0))</f>
        <v>0.9921875</v>
      </c>
      <c r="G36" s="90">
        <f>INDEX('Z.Crisis Follow-Up Within 30'!$D$2:$D$38,MATCH(RIGHT(G1,LEN(G1)-6),'Z.Crisis Follow-Up Within 30'!$A$2:$A$36,0))</f>
        <v>1</v>
      </c>
      <c r="H36" s="18"/>
      <c r="I36" s="90">
        <f>INDEX('Z.Crisis Follow-Up Within 30'!$D$2:$D$38,MATCH(RIGHT(I1,LEN(I1)-6),'Z.Crisis Follow-Up Within 30'!$A$2:$A$36,0))</f>
        <v>0.85714285714285698</v>
      </c>
      <c r="J36" s="90">
        <f>INDEX('Z.Crisis Follow-Up Within 30'!$D$2:$D$38,MATCH(RIGHT(J1,LEN(J1)-6),'Z.Crisis Follow-Up Within 30'!$A$2:$A$36,0))</f>
        <v>0.98333333333333295</v>
      </c>
      <c r="K36" s="90">
        <f>INDEX('Z.Crisis Follow-Up Within 30'!$D$2:$D$38,MATCH(RIGHT(K1,LEN(K1)-6),'Z.Crisis Follow-Up Within 30'!$A$2:$A$36,0))</f>
        <v>1</v>
      </c>
      <c r="L36" s="90">
        <f>INDEX('Z.Crisis Follow-Up Within 30'!$D$2:$D$38,MATCH(RIGHT(L1,LEN(L1)-6),'Z.Crisis Follow-Up Within 30'!$A$2:$A$36,0))</f>
        <v>0</v>
      </c>
      <c r="M36" s="90">
        <f>INDEX('Z.Crisis Follow-Up Within 30'!$D$2:$D$38,MATCH(RIGHT(M1,LEN(M1)-6),'Z.Crisis Follow-Up Within 30'!$A$2:$A$36,0))</f>
        <v>0.822784810126582</v>
      </c>
      <c r="N36" s="90">
        <f>INDEX('Z.Crisis Follow-Up Within 30'!$D$2:$D$38,MATCH(RIGHT(N1,LEN(N1)-6),'Z.Crisis Follow-Up Within 30'!$A$2:$A$36,0))</f>
        <v>1</v>
      </c>
      <c r="O36" s="90">
        <f>INDEX('Z.Crisis Follow-Up Within 30'!$D$2:$D$38,MATCH(RIGHT(O1,LEN(O1)-6),'Z.Crisis Follow-Up Within 30'!$A$2:$A$36,0))</f>
        <v>1</v>
      </c>
      <c r="P36" s="90" t="e">
        <f>INDEX('Z.Crisis Follow-Up Within 30'!$D$2:$D$38,MATCH(RIGHT(P1,LEN(P1)-6),'Z.Crisis Follow-Up Within 30'!$A$2:$A$36,0))</f>
        <v>#N/A</v>
      </c>
      <c r="Q36" s="90">
        <f>INDEX('Z.Crisis Follow-Up Within 30'!$D$2:$D$38,MATCH(RIGHT(Q1,LEN(Q1)-6),'Z.Crisis Follow-Up Within 30'!$A$2:$A$36,0))</f>
        <v>0.94974874371859297</v>
      </c>
      <c r="R36" s="90">
        <f>INDEX('Z.Crisis Follow-Up Within 30'!$D$2:$D$38,MATCH(RIGHT(R1,LEN(R1)-6),'Z.Crisis Follow-Up Within 30'!$A$2:$A$36,0))</f>
        <v>0.97260273972602695</v>
      </c>
      <c r="S36" s="18">
        <f>INDEX('Z.Crisis Follow-Up Within 30'!$D$2:$D$38,MATCH(RIGHT(S1,LEN(S1)-6),'Z.Crisis Follow-Up Within 30'!$A$2:$A$36,0))</f>
        <v>0.97777777777777797</v>
      </c>
      <c r="T36" s="90">
        <f>INDEX('Z.Crisis Follow-Up Within 30'!$D$2:$D$38,MATCH(RIGHT(T1,LEN(T1)-6),'Z.Crisis Follow-Up Within 30'!$A$2:$A$36,0))</f>
        <v>0.99748110831234305</v>
      </c>
      <c r="U36" s="90">
        <f>INDEX('Z.Crisis Follow-Up Within 30'!$D$2:$D$38,MATCH(RIGHT(U1,LEN(U1)-6),'Z.Crisis Follow-Up Within 30'!$A$2:$A$36,0))</f>
        <v>0.984375</v>
      </c>
      <c r="V36" s="90">
        <f>INDEX('Z.Crisis Follow-Up Within 30'!$D$2:$D$38,MATCH(RIGHT(V1,LEN(V1)-6),'Z.Crisis Follow-Up Within 30'!$A$2:$A$36,0))</f>
        <v>1</v>
      </c>
      <c r="W36" s="90">
        <f>INDEX('Z.Crisis Follow-Up Within 30'!$D$2:$D$38,MATCH(RIGHT(W1,LEN(W1)-6),'Z.Crisis Follow-Up Within 30'!$A$2:$A$36,0))</f>
        <v>0.99259259259259303</v>
      </c>
      <c r="X36" s="90">
        <f>INDEX('Z.Crisis Follow-Up Within 30'!$D$2:$D$38,MATCH(RIGHT(X1,LEN(X1)-6),'Z.Crisis Follow-Up Within 30'!$A$2:$A$36,0))</f>
        <v>1</v>
      </c>
      <c r="Y36" s="90">
        <f>INDEX('Z.Crisis Follow-Up Within 30'!$D$2:$D$38,MATCH(RIGHT(Y1,LEN(Y1)-6),'Z.Crisis Follow-Up Within 30'!$A$2:$A$36,0))</f>
        <v>0.95121951219512202</v>
      </c>
      <c r="Z36" s="90">
        <f>INDEX('Z.Crisis Follow-Up Within 30'!$D$2:$D$38,MATCH(RIGHT(Z1,LEN(Z1)-6),'Z.Crisis Follow-Up Within 30'!$A$2:$A$36,0))</f>
        <v>0.88211382113821102</v>
      </c>
      <c r="AA36" s="90">
        <f>INDEX('Z.Crisis Follow-Up Within 30'!$D$2:$D$38,MATCH(RIGHT(AA1,LEN(AA1)-6),'Z.Crisis Follow-Up Within 30'!$A$2:$A$36,0))</f>
        <v>1</v>
      </c>
      <c r="AB36" s="90">
        <f>INDEX('Z.Crisis Follow-Up Within 30'!$D$2:$D$38,MATCH(RIGHT(AB1,LEN(AB1)-6),'Z.Crisis Follow-Up Within 30'!$A$2:$A$36,0))</f>
        <v>1</v>
      </c>
      <c r="AC36" s="90">
        <f>INDEX('Z.Crisis Follow-Up Within 30'!$D$2:$D$38,MATCH(RIGHT(AC1,LEN(AC1)-6),'Z.Crisis Follow-Up Within 30'!$A$2:$A$36,0))</f>
        <v>0.98333333333333295</v>
      </c>
      <c r="AD36" s="90">
        <f>INDEX('Z.Crisis Follow-Up Within 30'!$D$2:$D$38,MATCH(RIGHT(AD1,LEN(AD1)-6),'Z.Crisis Follow-Up Within 30'!$A$2:$A$36,0))</f>
        <v>1</v>
      </c>
      <c r="AE36" s="90" t="e">
        <f>INDEX('Z.Crisis Follow-Up Within 30'!$D$2:$D$38,MATCH(RIGHT(AE1,LEN(AE1)-6),'Z.Crisis Follow-Up Within 30'!$A$2:$A$36,0))</f>
        <v>#N/A</v>
      </c>
      <c r="AF36" s="90" t="e">
        <f>INDEX('Z.Crisis Follow-Up Within 30'!$D$2:$D$38,MATCH(RIGHT(AF1,LEN(AF1)-6),'Z.Crisis Follow-Up Within 30'!$A$2:$A$36,0))</f>
        <v>#N/A</v>
      </c>
      <c r="AG36" s="90">
        <f>INDEX('Z.Crisis Follow-Up Within 30'!$D$2:$D$38,MATCH(RIGHT(AG1,LEN(AG1)-6),'Z.Crisis Follow-Up Within 30'!$A$2:$A$36,0))</f>
        <v>0</v>
      </c>
      <c r="AH36" s="90">
        <f>INDEX('Z.Crisis Follow-Up Within 30'!$D$2:$D$38,MATCH(RIGHT(AH1,LEN(AH1)-6),'Z.Crisis Follow-Up Within 30'!$A$2:$A$36,0))</f>
        <v>0.95454545454545503</v>
      </c>
      <c r="AI36" s="90">
        <f>INDEX('Z.Crisis Follow-Up Within 30'!$D$2:$D$38,MATCH(RIGHT(AI1,LEN(AI1)-6),'Z.Crisis Follow-Up Within 30'!$A$2:$A$36,0))</f>
        <v>0.98373983739837401</v>
      </c>
      <c r="AJ36" s="90">
        <f>INDEX('Z.Crisis Follow-Up Within 30'!$D$2:$D$38,MATCH(RIGHT(AJ1,LEN(AJ1)-6),'Z.Crisis Follow-Up Within 30'!$A$2:$A$36,0))</f>
        <v>0.82978723404255295</v>
      </c>
      <c r="AK36" s="90" t="e">
        <f>INDEX('Z.Crisis Follow-Up Within 30'!$D$2:$D$38,MATCH(RIGHT(AK1,LEN(AK1)-6),'Z.Crisis Follow-Up Within 30'!$A$2:$A$36,0))</f>
        <v>#N/A</v>
      </c>
      <c r="AL36" s="90">
        <f>INDEX('Z.Crisis Follow-Up Within 30'!$D$2:$D$38,MATCH(RIGHT(AL1,LEN(AL1)-6),'Z.Crisis Follow-Up Within 30'!$A$2:$A$36,0))</f>
        <v>1</v>
      </c>
      <c r="AM36" s="105" t="e">
        <f>INDEX('Z.Crisis Follow-Up Within 30'!$D$2:$D$38,MATCH(RIGHT(AM1,LEN(AM1)-6),'Z.Crisis Follow-Up Within 30'!$A$2:$A$36,0))</f>
        <v>#N/A</v>
      </c>
      <c r="AN36" s="105">
        <f>INDEX('Z.Crisis Follow-Up Within 30'!$D$2:$D$38,MATCH(RIGHT(AN1,LEN(AN1)-6),'Z.Crisis Follow-Up Within 30'!$A$2:$A$36,0))</f>
        <v>0.96629213483146104</v>
      </c>
    </row>
  </sheetData>
  <conditionalFormatting sqref="C31 G31:AL31">
    <cfRule type="cellIs" dxfId="1094" priority="42" stopIfTrue="1" operator="lessThan">
      <formula>0.1</formula>
    </cfRule>
  </conditionalFormatting>
  <conditionalFormatting sqref="B20:AL20">
    <cfRule type="cellIs" dxfId="1093" priority="34" operator="lessThan">
      <formula>1</formula>
    </cfRule>
  </conditionalFormatting>
  <conditionalFormatting sqref="B21:AL21">
    <cfRule type="cellIs" dxfId="1092" priority="33" operator="lessThan">
      <formula>0.95</formula>
    </cfRule>
  </conditionalFormatting>
  <conditionalFormatting sqref="B14:G14 AA14:AL14 I14:Y14">
    <cfRule type="cellIs" dxfId="1091" priority="32" operator="greaterThan">
      <formula>0.003</formula>
    </cfRule>
  </conditionalFormatting>
  <conditionalFormatting sqref="B2:R2 T2:AN2">
    <cfRule type="cellIs" dxfId="1090" priority="31" operator="lessThan">
      <formula>1</formula>
    </cfRule>
  </conditionalFormatting>
  <conditionalFormatting sqref="B3:AN3">
    <cfRule type="cellIs" dxfId="1089" priority="30" operator="lessThan">
      <formula>0.95</formula>
    </cfRule>
  </conditionalFormatting>
  <conditionalFormatting sqref="B9:AN9">
    <cfRule type="cellIs" dxfId="1088" priority="29" operator="lessThan">
      <formula>0.12</formula>
    </cfRule>
  </conditionalFormatting>
  <conditionalFormatting sqref="B10:AN10">
    <cfRule type="cellIs" dxfId="1087" priority="28" operator="lessThan">
      <formula>0.54</formula>
    </cfRule>
  </conditionalFormatting>
  <conditionalFormatting sqref="B11:AF11 AH11:AN11">
    <cfRule type="cellIs" dxfId="1086" priority="27" operator="greaterThan">
      <formula>0.019</formula>
    </cfRule>
  </conditionalFormatting>
  <conditionalFormatting sqref="B12:AN12">
    <cfRule type="cellIs" dxfId="1085" priority="26" operator="greaterThan">
      <formula>0.1046</formula>
    </cfRule>
  </conditionalFormatting>
  <conditionalFormatting sqref="B13:AN13">
    <cfRule type="cellIs" dxfId="1084" priority="25" operator="lessThan">
      <formula>0.751</formula>
    </cfRule>
  </conditionalFormatting>
  <conditionalFormatting sqref="B14:G14 AA14:AN14 I14:Y14">
    <cfRule type="cellIs" dxfId="1083" priority="24" operator="greaterThan">
      <formula>0.003</formula>
    </cfRule>
  </conditionalFormatting>
  <conditionalFormatting sqref="B15:AN15">
    <cfRule type="cellIs" dxfId="1082" priority="23" operator="lessThan">
      <formula>0.522</formula>
    </cfRule>
  </conditionalFormatting>
  <conditionalFormatting sqref="B16:AN16">
    <cfRule type="cellIs" dxfId="1081" priority="22" operator="lessThan">
      <formula>0.098</formula>
    </cfRule>
  </conditionalFormatting>
  <conditionalFormatting sqref="B17:AN17">
    <cfRule type="cellIs" dxfId="1080" priority="21" operator="lessThan">
      <formula>0.964</formula>
    </cfRule>
  </conditionalFormatting>
  <conditionalFormatting sqref="B18:AN18">
    <cfRule type="cellIs" dxfId="1079" priority="20" operator="lessThan">
      <formula>0.2</formula>
    </cfRule>
  </conditionalFormatting>
  <conditionalFormatting sqref="B19:AN19">
    <cfRule type="cellIs" dxfId="1078" priority="19" operator="lessThan">
      <formula>0.656</formula>
    </cfRule>
  </conditionalFormatting>
  <conditionalFormatting sqref="B20:AN20">
    <cfRule type="cellIs" dxfId="1077" priority="18" operator="lessThan">
      <formula>1</formula>
    </cfRule>
  </conditionalFormatting>
  <conditionalFormatting sqref="B21:AN21">
    <cfRule type="cellIs" dxfId="1076" priority="17" operator="lessThan">
      <formula>0.95</formula>
    </cfRule>
  </conditionalFormatting>
  <conditionalFormatting sqref="B26:AN26">
    <cfRule type="cellIs" dxfId="1075" priority="15" operator="lessThan">
      <formula>0.1</formula>
    </cfRule>
  </conditionalFormatting>
  <conditionalFormatting sqref="B27:AN27">
    <cfRule type="cellIs" dxfId="1074" priority="13" operator="lessThan">
      <formula>0.95</formula>
    </cfRule>
  </conditionalFormatting>
  <conditionalFormatting sqref="B28:AN28">
    <cfRule type="cellIs" dxfId="1073" priority="11" operator="lessThan">
      <formula>0.981</formula>
    </cfRule>
  </conditionalFormatting>
  <conditionalFormatting sqref="B29:AN29">
    <cfRule type="cellIs" dxfId="1072" priority="9" operator="lessThan">
      <formula>0.25</formula>
    </cfRule>
  </conditionalFormatting>
  <conditionalFormatting sqref="B30:AN30">
    <cfRule type="cellIs" dxfId="1071" priority="7" operator="lessThan">
      <formula>0.65</formula>
    </cfRule>
  </conditionalFormatting>
  <conditionalFormatting sqref="B31:AN31">
    <cfRule type="cellIs" dxfId="1070" priority="6" operator="lessThan">
      <formula>0.95</formula>
    </cfRule>
  </conditionalFormatting>
  <conditionalFormatting sqref="B32:AN32">
    <cfRule type="cellIs" dxfId="1069" priority="5" operator="lessThan">
      <formula>0.75</formula>
    </cfRule>
  </conditionalFormatting>
  <conditionalFormatting sqref="B33:AN33">
    <cfRule type="cellIs" dxfId="1068" priority="4" operator="lessThan">
      <formula>0.95</formula>
    </cfRule>
  </conditionalFormatting>
  <conditionalFormatting sqref="B34:AN34">
    <cfRule type="cellIs" dxfId="1067" priority="3" operator="lessThan">
      <formula>0.7</formula>
    </cfRule>
  </conditionalFormatting>
  <conditionalFormatting sqref="B35:AN35">
    <cfRule type="cellIs" dxfId="1066" priority="2" operator="lessThan">
      <formula>0.23</formula>
    </cfRule>
  </conditionalFormatting>
  <conditionalFormatting sqref="B36:AN36">
    <cfRule type="cellIs" dxfId="1065" priority="1" operator="lessThan">
      <formula>0.9</formula>
    </cfRule>
  </conditionalFormatting>
  <hyperlinks>
    <hyperlink ref="A31" location="Calculation!A31" display="Community Support Plan % (&gt;=95% Annual Measure)" xr:uid="{00000000-0004-0000-0100-000000000000}"/>
    <hyperlink ref="A32" location="Calculation!A32" display="Follow-Up Within 7 Days: Face-to-Face % (&gt;=75% Annual Measure)" xr:uid="{00000000-0004-0000-0100-000001000000}"/>
    <hyperlink ref="A33" location="Calculation!A33" display="Follow-Up Within 7 Days: Any Disposition % (&gt;=95% Annual Measure)" xr:uid="{00000000-0004-0000-0100-000002000000}"/>
    <hyperlink ref="A2" location="Calculation!A2" tooltip="calculation" display="Service Target Adult % (&gt;=100%)" xr:uid="{00000000-0004-0000-0100-000003000000}"/>
    <hyperlink ref="A3" location="Calculation!A3" display="Uniform Assessment Completion Rate Adult % (&gt;=90%)" xr:uid="{00000000-0004-0000-0100-000004000000}"/>
    <hyperlink ref="A8" location="Calculation!A8" display="Assertive Community Treatment Average Hours Adult % (&gt;=100%)" xr:uid="{00000000-0004-0000-0100-000005000000}"/>
    <hyperlink ref="A16" location="Calculation!A16" display="Employment % (&gt;=9.8%)" xr:uid="{00000000-0004-0000-0100-000006000000}"/>
    <hyperlink ref="A20" location="Calculation!A20" display="Child and Youth Service Target % (&gt;=100%)" xr:uid="{00000000-0004-0000-0100-000007000000}"/>
    <hyperlink ref="A21" location="Calculation!A21" display="Child and Youth Uniform Assessment (UA) Completion Rate % (&gt;=95%)" xr:uid="{00000000-0004-0000-0100-000008000000}"/>
    <hyperlink ref="A35" location="Calculation!A35" display="Community Linkage % (&gt;=23% Annual Measure)" xr:uid="{00000000-0004-0000-0100-000009000000}"/>
    <hyperlink ref="A36" location="Calculation!A36" display="Crisis Follow-Up Within 30 Days % (&gt;=90%)" xr:uid="{00000000-0004-0000-0100-00000A000000}"/>
    <hyperlink ref="A4" location="Calculation!A4" display="Average Hours Adult LOC=1S (&gt;=1.3 Hours/Client Month)" xr:uid="{00000000-0004-0000-0100-00000B000000}"/>
    <hyperlink ref="A5" location="Calculation!A5" display="Average Hours Adult LOC=2 (&gt;=3.25 Hours/Client Month)" xr:uid="{00000000-0004-0000-0100-00000C000000}"/>
    <hyperlink ref="A6" location="Calculation!A6" display="Average Hours Adult LOC=3 (&gt;=5.87 Hours/Client Month)" xr:uid="{00000000-0004-0000-0100-00000D000000}"/>
    <hyperlink ref="A7" location="Calculation!A7" display="Average Hours Adult LOC=4 (&gt;=10 Hours/Client Month)" xr:uid="{00000000-0004-0000-0100-00000E000000}"/>
    <hyperlink ref="A9" location="Calculation!A9" display="Adult Counseling Target % (&gt;= 12%)" xr:uid="{00000000-0004-0000-0100-00000F000000}"/>
    <hyperlink ref="A10" location="Calculation!A10" display="ACT Target % (&gt;=54%)" xr:uid="{00000000-0004-0000-0100-000010000000}"/>
    <hyperlink ref="A11" location="Calculation!A11" display="Hospitalization % (&lt;=1.9%)" xr:uid="{00000000-0004-0000-0100-000011000000}"/>
    <hyperlink ref="A12" location="Calculation!A12" display="Jail Diversion % (&lt;=10.46%)" xr:uid="{00000000-0004-0000-0100-000012000000}"/>
    <hyperlink ref="A13" location="Calculation!A13" display="Effective Crisis Response % (&gt;=75.1%)" xr:uid="{00000000-0004-0000-0100-000013000000}"/>
    <hyperlink ref="A14" location="Calculation!A14" display="Frequent Admission % (&lt;=0.3%)" xr:uid="{00000000-0004-0000-0100-000014000000}"/>
    <hyperlink ref="A15" location="Calculation!A15" display="Access to Crisis Response Services % (&gt;=52.2%)" xr:uid="{00000000-0004-0000-0100-000015000000}"/>
    <hyperlink ref="A17" location="Calculation!A17" display="Adult Community Tenure % (&gt;=96.4%)" xr:uid="{00000000-0004-0000-0100-000016000000}"/>
    <hyperlink ref="A18" location="Calculation!A18" display="Adult Improvement % (&gt;=20%)" xr:uid="{00000000-0004-0000-0100-000017000000}"/>
    <hyperlink ref="A19" location="Calculation!A19" display="Adult Monthly Service Provision % (&gt;=65.6%)" xr:uid="{00000000-0004-0000-0100-000018000000}"/>
    <hyperlink ref="A22" location="Calculation!A22" display="Child and Youth Strengths % (Benchmarking Year)" xr:uid="{00000000-0004-0000-0100-000019000000}"/>
    <hyperlink ref="A23" location="Calculation!A23" display="Child and Youth Life Domain Functioning       (&lt;= -1.645 Benchmarking Year)" xr:uid="{00000000-0004-0000-0100-00001A000000}"/>
    <hyperlink ref="A24" location="Calculation!A24" display="School %           (&lt;= -1.645 Benchmarking Year)" xr:uid="{00000000-0004-0000-0100-00001B000000}"/>
    <hyperlink ref="A25" location="Calculation!A25" display="Family and Living Situation % (&lt;= -1.645% Benchmarking Year)" xr:uid="{00000000-0004-0000-0100-00001C000000}"/>
    <hyperlink ref="A26" location="Calculation!A26" display="Family Partner Supports Services for LOCs 2, 3, 4 and YC % (&gt;=10%)" xr:uid="{00000000-0004-0000-0100-00001D000000}"/>
    <hyperlink ref="A27" location="Calculation!A27" display="Juvenile Justice Avoidance % (&gt;=95%)" xr:uid="{00000000-0004-0000-0100-00001E000000}"/>
    <hyperlink ref="A28" location="Calculation!A28" display="Child and Youth Community Tenure % (&gt;=98.1%)" xr:uid="{00000000-0004-0000-0100-00001F000000}"/>
    <hyperlink ref="A29" location="Calculation!A29" display="Child and Youth Improvement Measure % (&gt;=25%)" xr:uid="{00000000-0004-0000-0100-000020000000}"/>
    <hyperlink ref="A30" location="Calculation!A30" display="Child and Youth Monthly Service Provision % (&gt;=65%)" xr:uid="{00000000-0004-0000-0100-000021000000}"/>
    <hyperlink ref="A34" location="Calculation!A34" display="Long-Term Services and Support Screen Follow-Up (&gt;=70% Annual Measure)" xr:uid="{00000000-0004-0000-0100-000022000000}"/>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D40"/>
  <sheetViews>
    <sheetView workbookViewId="0">
      <selection activeCell="D2" sqref="D2:D6"/>
    </sheetView>
  </sheetViews>
  <sheetFormatPr defaultColWidth="23.7265625" defaultRowHeight="12.5" x14ac:dyDescent="0.25"/>
  <cols>
    <col min="1" max="1" width="33.26953125" style="25" customWidth="1"/>
    <col min="2" max="2" width="37.81640625" style="25" customWidth="1"/>
    <col min="3" max="16384" width="23.7265625" style="25"/>
  </cols>
  <sheetData>
    <row r="1" spans="1:4" x14ac:dyDescent="0.25">
      <c r="B1" s="30" t="s">
        <v>115</v>
      </c>
    </row>
    <row r="2" spans="1:4" x14ac:dyDescent="0.25">
      <c r="A2" s="56" t="s">
        <v>127</v>
      </c>
      <c r="B2" s="196">
        <v>0.63697104677060101</v>
      </c>
      <c r="C2" s="148"/>
      <c r="D2" s="196">
        <v>0.63697104677060101</v>
      </c>
    </row>
    <row r="3" spans="1:4" x14ac:dyDescent="0.25">
      <c r="A3" s="56" t="s">
        <v>146</v>
      </c>
      <c r="B3" s="196">
        <v>0.64457070707070696</v>
      </c>
      <c r="C3" s="148"/>
      <c r="D3" s="196">
        <v>0.64457070707070696</v>
      </c>
    </row>
    <row r="4" spans="1:4" x14ac:dyDescent="0.25">
      <c r="A4" s="56" t="s">
        <v>151</v>
      </c>
      <c r="B4" s="196">
        <v>0.67413793103448305</v>
      </c>
      <c r="C4" s="148"/>
      <c r="D4" s="196">
        <v>0.67413793103448305</v>
      </c>
    </row>
    <row r="5" spans="1:4" x14ac:dyDescent="0.25">
      <c r="A5" s="56" t="s">
        <v>190</v>
      </c>
      <c r="B5" s="196">
        <v>0.70882352941176496</v>
      </c>
      <c r="C5" s="148"/>
      <c r="D5" s="196">
        <v>0.70882352941176496</v>
      </c>
    </row>
    <row r="6" spans="1:4" x14ac:dyDescent="0.25">
      <c r="A6" s="56" t="s">
        <v>135</v>
      </c>
      <c r="B6" s="196">
        <v>0.71052631578947401</v>
      </c>
      <c r="C6" s="148"/>
      <c r="D6" s="196">
        <v>0.71052631578947401</v>
      </c>
    </row>
    <row r="7" spans="1:4" x14ac:dyDescent="0.25">
      <c r="A7" s="56" t="s">
        <v>147</v>
      </c>
      <c r="B7" s="148"/>
      <c r="C7" s="148">
        <v>0.78186775732788005</v>
      </c>
      <c r="D7" s="148">
        <v>0.78186775732788005</v>
      </c>
    </row>
    <row r="8" spans="1:4" x14ac:dyDescent="0.25">
      <c r="A8" s="56" t="s">
        <v>126</v>
      </c>
      <c r="B8" s="148"/>
      <c r="C8" s="148">
        <v>0.78789062499999996</v>
      </c>
      <c r="D8" s="148">
        <v>0.78789062499999996</v>
      </c>
    </row>
    <row r="9" spans="1:4" x14ac:dyDescent="0.25">
      <c r="A9" s="56" t="s">
        <v>143</v>
      </c>
      <c r="B9" s="148"/>
      <c r="C9" s="148">
        <v>0.78980891719745205</v>
      </c>
      <c r="D9" s="148">
        <v>0.78980891719745205</v>
      </c>
    </row>
    <row r="10" spans="1:4" x14ac:dyDescent="0.25">
      <c r="A10" s="56" t="s">
        <v>148</v>
      </c>
      <c r="B10" s="148"/>
      <c r="C10" s="148">
        <v>0.80716029292107405</v>
      </c>
      <c r="D10" s="148">
        <v>0.80716029292107405</v>
      </c>
    </row>
    <row r="11" spans="1:4" x14ac:dyDescent="0.25">
      <c r="A11" s="56" t="s">
        <v>131</v>
      </c>
      <c r="B11" s="148"/>
      <c r="C11" s="148">
        <v>0.80829756795422003</v>
      </c>
      <c r="D11" s="148">
        <v>0.80829756795422003</v>
      </c>
    </row>
    <row r="12" spans="1:4" x14ac:dyDescent="0.25">
      <c r="A12" s="56" t="s">
        <v>142</v>
      </c>
      <c r="B12" s="148"/>
      <c r="C12" s="148">
        <v>0.80841175787149999</v>
      </c>
      <c r="D12" s="148">
        <v>0.80841175787149999</v>
      </c>
    </row>
    <row r="13" spans="1:4" x14ac:dyDescent="0.25">
      <c r="A13" s="56" t="s">
        <v>122</v>
      </c>
      <c r="B13" s="148"/>
      <c r="C13" s="148">
        <v>0.80879541108986597</v>
      </c>
      <c r="D13" s="148">
        <v>0.80879541108986597</v>
      </c>
    </row>
    <row r="14" spans="1:4" x14ac:dyDescent="0.25">
      <c r="A14" s="56" t="s">
        <v>140</v>
      </c>
      <c r="B14" s="148"/>
      <c r="C14" s="148">
        <v>0.824587706146927</v>
      </c>
      <c r="D14" s="148">
        <v>0.824587706146927</v>
      </c>
    </row>
    <row r="15" spans="1:4" x14ac:dyDescent="0.25">
      <c r="A15" s="56" t="s">
        <v>130</v>
      </c>
      <c r="B15" s="148"/>
      <c r="C15" s="148">
        <v>0.82844036697247703</v>
      </c>
      <c r="D15" s="148">
        <v>0.82844036697247703</v>
      </c>
    </row>
    <row r="16" spans="1:4" x14ac:dyDescent="0.25">
      <c r="A16" s="56" t="s">
        <v>129</v>
      </c>
      <c r="B16" s="148"/>
      <c r="C16" s="148">
        <v>0.82984684348150894</v>
      </c>
      <c r="D16" s="148">
        <v>0.82984684348150894</v>
      </c>
    </row>
    <row r="17" spans="1:4" x14ac:dyDescent="0.25">
      <c r="A17" s="56" t="s">
        <v>138</v>
      </c>
      <c r="B17" s="148"/>
      <c r="C17" s="148">
        <v>0.83101045296167297</v>
      </c>
      <c r="D17" s="148">
        <v>0.83101045296167297</v>
      </c>
    </row>
    <row r="18" spans="1:4" x14ac:dyDescent="0.25">
      <c r="A18" s="56" t="s">
        <v>119</v>
      </c>
      <c r="B18" s="196"/>
      <c r="C18" s="148">
        <v>0.839090909090909</v>
      </c>
      <c r="D18" s="148">
        <v>0.839090909090909</v>
      </c>
    </row>
    <row r="19" spans="1:4" x14ac:dyDescent="0.25">
      <c r="A19" s="56" t="s">
        <v>211</v>
      </c>
      <c r="B19" s="148"/>
      <c r="C19" s="148">
        <v>0.84202898550724603</v>
      </c>
      <c r="D19" s="148">
        <v>0.84202898550724603</v>
      </c>
    </row>
    <row r="20" spans="1:4" x14ac:dyDescent="0.25">
      <c r="A20" s="56" t="s">
        <v>133</v>
      </c>
      <c r="B20" s="148"/>
      <c r="C20" s="148">
        <v>0.84746760895170803</v>
      </c>
      <c r="D20" s="148">
        <v>0.84746760895170803</v>
      </c>
    </row>
    <row r="21" spans="1:4" x14ac:dyDescent="0.25">
      <c r="A21" s="56" t="s">
        <v>123</v>
      </c>
      <c r="B21" s="148"/>
      <c r="C21" s="148">
        <v>0.84994725738396604</v>
      </c>
      <c r="D21" s="148">
        <v>0.84994725738396604</v>
      </c>
    </row>
    <row r="22" spans="1:4" x14ac:dyDescent="0.25">
      <c r="A22" s="56" t="s">
        <v>210</v>
      </c>
      <c r="B22" s="148"/>
      <c r="C22" s="148">
        <v>0.85057678442682105</v>
      </c>
      <c r="D22" s="148">
        <v>0.85057678442682105</v>
      </c>
    </row>
    <row r="23" spans="1:4" x14ac:dyDescent="0.25">
      <c r="A23" s="56" t="s">
        <v>152</v>
      </c>
      <c r="B23" s="148"/>
      <c r="C23" s="148">
        <v>0.85185185185185197</v>
      </c>
      <c r="D23" s="148">
        <v>0.85185185185185197</v>
      </c>
    </row>
    <row r="24" spans="1:4" x14ac:dyDescent="0.25">
      <c r="A24" s="56" t="s">
        <v>145</v>
      </c>
      <c r="B24" s="148"/>
      <c r="C24" s="148">
        <v>0.85825951016154201</v>
      </c>
      <c r="D24" s="148">
        <v>0.85825951016154201</v>
      </c>
    </row>
    <row r="25" spans="1:4" x14ac:dyDescent="0.25">
      <c r="A25" s="56" t="s">
        <v>137</v>
      </c>
      <c r="B25" s="148"/>
      <c r="C25" s="148">
        <v>0.86464315012305204</v>
      </c>
      <c r="D25" s="148">
        <v>0.86464315012305204</v>
      </c>
    </row>
    <row r="26" spans="1:4" x14ac:dyDescent="0.25">
      <c r="A26" s="56" t="s">
        <v>154</v>
      </c>
      <c r="B26" s="148"/>
      <c r="C26" s="148">
        <v>0.87092882991556098</v>
      </c>
      <c r="D26" s="148">
        <v>0.87092882991556098</v>
      </c>
    </row>
    <row r="27" spans="1:4" x14ac:dyDescent="0.25">
      <c r="A27" s="56" t="s">
        <v>144</v>
      </c>
      <c r="B27" s="148"/>
      <c r="C27" s="148">
        <v>0.87168610816543002</v>
      </c>
      <c r="D27" s="148">
        <v>0.87168610816543002</v>
      </c>
    </row>
    <row r="28" spans="1:4" x14ac:dyDescent="0.25">
      <c r="A28" s="56" t="s">
        <v>128</v>
      </c>
      <c r="B28" s="148"/>
      <c r="C28" s="148">
        <v>0.87312687312687298</v>
      </c>
      <c r="D28" s="148">
        <v>0.87312687312687298</v>
      </c>
    </row>
    <row r="29" spans="1:4" x14ac:dyDescent="0.25">
      <c r="A29" s="56" t="s">
        <v>149</v>
      </c>
      <c r="B29" s="148"/>
      <c r="C29" s="148">
        <v>0.87758186397984905</v>
      </c>
      <c r="D29" s="148">
        <v>0.87758186397984905</v>
      </c>
    </row>
    <row r="30" spans="1:4" x14ac:dyDescent="0.25">
      <c r="A30" s="56" t="s">
        <v>141</v>
      </c>
      <c r="B30" s="148"/>
      <c r="C30" s="148">
        <v>0.89621993127147803</v>
      </c>
      <c r="D30" s="148">
        <v>0.89621993127147803</v>
      </c>
    </row>
    <row r="31" spans="1:4" x14ac:dyDescent="0.25">
      <c r="A31" s="56" t="s">
        <v>150</v>
      </c>
      <c r="B31" s="148"/>
      <c r="C31" s="148">
        <v>0.89878318584070804</v>
      </c>
      <c r="D31" s="148">
        <v>0.89878318584070804</v>
      </c>
    </row>
    <row r="32" spans="1:4" x14ac:dyDescent="0.25">
      <c r="A32" s="56" t="s">
        <v>139</v>
      </c>
      <c r="B32" s="148"/>
      <c r="C32" s="148">
        <v>0.90531682447195905</v>
      </c>
      <c r="D32" s="148">
        <v>0.90531682447195905</v>
      </c>
    </row>
    <row r="33" spans="1:4" x14ac:dyDescent="0.25">
      <c r="A33" s="56" t="s">
        <v>124</v>
      </c>
      <c r="B33" s="148"/>
      <c r="C33" s="148">
        <v>0.91539365452408905</v>
      </c>
      <c r="D33" s="148">
        <v>0.91539365452408905</v>
      </c>
    </row>
    <row r="34" spans="1:4" x14ac:dyDescent="0.25">
      <c r="A34" s="56" t="s">
        <v>120</v>
      </c>
      <c r="B34" s="196"/>
      <c r="C34" s="148">
        <v>0.93344155844155796</v>
      </c>
      <c r="D34" s="148">
        <v>0.93344155844155796</v>
      </c>
    </row>
    <row r="35" spans="1:4" x14ac:dyDescent="0.25">
      <c r="A35" s="56" t="s">
        <v>132</v>
      </c>
      <c r="B35" s="148"/>
      <c r="C35" s="148">
        <v>0.94605263157894703</v>
      </c>
      <c r="D35" s="148">
        <v>0.94605263157894703</v>
      </c>
    </row>
    <row r="36" spans="1:4" x14ac:dyDescent="0.25">
      <c r="A36" s="56" t="s">
        <v>125</v>
      </c>
      <c r="B36" s="148"/>
      <c r="C36" s="148">
        <v>0.97495826377295502</v>
      </c>
      <c r="D36" s="148">
        <v>0.97495826377295502</v>
      </c>
    </row>
    <row r="37" spans="1:4" x14ac:dyDescent="0.25">
      <c r="A37" s="56" t="s">
        <v>121</v>
      </c>
      <c r="B37" s="148"/>
      <c r="C37" s="148">
        <v>0.97665229885057503</v>
      </c>
      <c r="D37" s="148">
        <v>0.97665229885057503</v>
      </c>
    </row>
    <row r="38" spans="1:4" x14ac:dyDescent="0.25">
      <c r="A38" s="56" t="s">
        <v>153</v>
      </c>
      <c r="B38" s="148"/>
      <c r="C38" s="148">
        <v>0.98926507018992604</v>
      </c>
      <c r="D38" s="148">
        <v>0.98926507018992604</v>
      </c>
    </row>
    <row r="39" spans="1:4" x14ac:dyDescent="0.25">
      <c r="A39" s="56" t="s">
        <v>134</v>
      </c>
      <c r="B39" s="148"/>
      <c r="C39" s="148">
        <v>0.99545454545454504</v>
      </c>
      <c r="D39" s="148">
        <v>0.99545454545454504</v>
      </c>
    </row>
    <row r="40" spans="1:4" x14ac:dyDescent="0.25">
      <c r="A40" s="56" t="s">
        <v>136</v>
      </c>
      <c r="B40" s="148"/>
      <c r="C40" s="148">
        <v>0.99723429474516001</v>
      </c>
      <c r="D40" s="148">
        <v>0.99723429474516001</v>
      </c>
    </row>
  </sheetData>
  <autoFilter ref="A1:D35" xr:uid="{00000000-0009-0000-0000-000025000000}">
    <sortState ref="A2:D40">
      <sortCondition ref="D1:D35"/>
    </sortState>
  </autoFilter>
  <sortState ref="A2:D40">
    <sortCondition ref="D2:D40"/>
  </sortState>
  <conditionalFormatting sqref="D2:D35">
    <cfRule type="cellIs" dxfId="69" priority="16" operator="lessThan">
      <formula>0.751</formula>
    </cfRule>
  </conditionalFormatting>
  <conditionalFormatting sqref="B4:B35">
    <cfRule type="cellIs" dxfId="68" priority="4" operator="lessThan">
      <formula>0.751</formula>
    </cfRule>
  </conditionalFormatting>
  <conditionalFormatting sqref="B2:B3">
    <cfRule type="cellIs" dxfId="67" priority="2" operator="lessThan">
      <formula>0.751</formula>
    </cfRule>
  </conditionalFormatting>
  <conditionalFormatting sqref="C2:C35">
    <cfRule type="cellIs" dxfId="66" priority="1" operator="lessThan">
      <formula>0.751</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3"/>
  <sheetViews>
    <sheetView zoomScaleNormal="100" workbookViewId="0">
      <selection activeCell="A15" sqref="A15"/>
    </sheetView>
  </sheetViews>
  <sheetFormatPr defaultColWidth="9.1796875" defaultRowHeight="12.5" x14ac:dyDescent="0.25"/>
  <cols>
    <col min="1" max="1" width="142" style="25" customWidth="1"/>
    <col min="2" max="2" width="9.26953125" style="25" customWidth="1"/>
    <col min="3" max="16384" width="9.1796875" style="25"/>
  </cols>
  <sheetData>
    <row r="1" spans="1:1" s="19" customFormat="1" ht="17.25" customHeight="1" x14ac:dyDescent="0.25">
      <c r="A1" s="20" t="s">
        <v>285</v>
      </c>
    </row>
    <row r="2" spans="1:1" s="19" customFormat="1" ht="300" customHeight="1" x14ac:dyDescent="0.25"/>
    <row r="3" spans="1:1" s="19" customFormat="1" ht="224.25" customHeight="1" x14ac:dyDescent="0.25"/>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D41"/>
  <sheetViews>
    <sheetView workbookViewId="0">
      <selection activeCell="D40" sqref="D40"/>
    </sheetView>
  </sheetViews>
  <sheetFormatPr defaultColWidth="47.1796875" defaultRowHeight="12.5" x14ac:dyDescent="0.25"/>
  <cols>
    <col min="1" max="1" width="39.54296875" style="25" bestFit="1" customWidth="1"/>
    <col min="2" max="2" width="27.26953125" style="25" bestFit="1" customWidth="1"/>
    <col min="3" max="3" width="8.453125" style="25" customWidth="1"/>
    <col min="4" max="4" width="18.54296875" style="25" customWidth="1"/>
    <col min="5" max="16384" width="47.1796875" style="25"/>
  </cols>
  <sheetData>
    <row r="1" spans="1:4" x14ac:dyDescent="0.25">
      <c r="B1" s="30" t="s">
        <v>116</v>
      </c>
    </row>
    <row r="2" spans="1:4" x14ac:dyDescent="0.25">
      <c r="A2" s="56" t="s">
        <v>146</v>
      </c>
      <c r="B2" s="124">
        <v>6.5674764616994096E-3</v>
      </c>
      <c r="C2" s="76"/>
      <c r="D2" s="124">
        <v>6.5674764616994096E-3</v>
      </c>
    </row>
    <row r="3" spans="1:4" x14ac:dyDescent="0.25">
      <c r="A3" s="56" t="s">
        <v>147</v>
      </c>
      <c r="B3" s="124">
        <v>5.25803310613437E-3</v>
      </c>
      <c r="C3" s="76"/>
      <c r="D3" s="124">
        <v>5.25803310613437E-3</v>
      </c>
    </row>
    <row r="4" spans="1:4" x14ac:dyDescent="0.25">
      <c r="A4" s="56" t="s">
        <v>119</v>
      </c>
      <c r="B4" s="124">
        <v>4.4566335275968497E-3</v>
      </c>
      <c r="C4" s="76"/>
      <c r="D4" s="124">
        <v>4.4566335275968497E-3</v>
      </c>
    </row>
    <row r="5" spans="1:4" x14ac:dyDescent="0.25">
      <c r="A5" s="56" t="s">
        <v>210</v>
      </c>
      <c r="B5" s="124">
        <v>4.2445510512490198E-3</v>
      </c>
      <c r="C5" s="76"/>
      <c r="D5" s="124">
        <v>4.2445510512490198E-3</v>
      </c>
    </row>
    <row r="6" spans="1:4" x14ac:dyDescent="0.25">
      <c r="A6" s="56" t="s">
        <v>142</v>
      </c>
      <c r="B6" s="60"/>
      <c r="C6" s="76">
        <v>3.4375154787260401E-3</v>
      </c>
      <c r="D6" s="76">
        <v>3.4375154787260401E-3</v>
      </c>
    </row>
    <row r="7" spans="1:4" x14ac:dyDescent="0.25">
      <c r="A7" s="56" t="s">
        <v>140</v>
      </c>
      <c r="B7" s="247"/>
      <c r="C7" s="76">
        <v>3.2985578398281698E-3</v>
      </c>
      <c r="D7" s="76">
        <v>3.2985578398281698E-3</v>
      </c>
    </row>
    <row r="8" spans="1:4" x14ac:dyDescent="0.25">
      <c r="A8" s="56" t="s">
        <v>130</v>
      </c>
      <c r="B8" s="164"/>
      <c r="C8" s="76">
        <v>2.68039482641253E-3</v>
      </c>
      <c r="D8" s="76">
        <v>2.68039482641253E-3</v>
      </c>
    </row>
    <row r="9" spans="1:4" x14ac:dyDescent="0.25">
      <c r="A9" s="56" t="s">
        <v>148</v>
      </c>
      <c r="B9" s="60"/>
      <c r="C9" s="76">
        <v>2.6465322643418701E-3</v>
      </c>
      <c r="D9" s="76">
        <v>2.6465322643418701E-3</v>
      </c>
    </row>
    <row r="10" spans="1:4" x14ac:dyDescent="0.25">
      <c r="A10" s="56" t="s">
        <v>128</v>
      </c>
      <c r="B10" s="123"/>
      <c r="C10" s="76">
        <v>2.3739701159056002E-3</v>
      </c>
      <c r="D10" s="76">
        <v>2.3739701159056002E-3</v>
      </c>
    </row>
    <row r="11" spans="1:4" x14ac:dyDescent="0.25">
      <c r="A11" s="56" t="s">
        <v>124</v>
      </c>
      <c r="B11" s="123"/>
      <c r="C11" s="76">
        <v>2.3529411764705902E-3</v>
      </c>
      <c r="D11" s="76">
        <v>2.3529411764705902E-3</v>
      </c>
    </row>
    <row r="12" spans="1:4" x14ac:dyDescent="0.25">
      <c r="A12" s="56" t="s">
        <v>143</v>
      </c>
      <c r="B12" s="123"/>
      <c r="C12" s="76">
        <v>2.04147415923498E-3</v>
      </c>
      <c r="D12" s="76">
        <v>2.04147415923498E-3</v>
      </c>
    </row>
    <row r="13" spans="1:4" x14ac:dyDescent="0.25">
      <c r="A13" s="56" t="s">
        <v>126</v>
      </c>
      <c r="B13" s="55"/>
      <c r="C13" s="76">
        <v>1.74530757218531E-3</v>
      </c>
      <c r="D13" s="76">
        <v>1.74530757218531E-3</v>
      </c>
    </row>
    <row r="14" spans="1:4" x14ac:dyDescent="0.25">
      <c r="A14" s="56" t="s">
        <v>123</v>
      </c>
      <c r="B14" s="60"/>
      <c r="C14" s="76">
        <v>1.62274184718855E-3</v>
      </c>
      <c r="D14" s="76">
        <v>1.62274184718855E-3</v>
      </c>
    </row>
    <row r="15" spans="1:4" x14ac:dyDescent="0.25">
      <c r="A15" s="56" t="s">
        <v>135</v>
      </c>
      <c r="B15" s="60"/>
      <c r="C15" s="76">
        <v>1.4920765589627499E-3</v>
      </c>
      <c r="D15" s="76">
        <v>1.4920765589627499E-3</v>
      </c>
    </row>
    <row r="16" spans="1:4" x14ac:dyDescent="0.25">
      <c r="A16" s="56" t="s">
        <v>127</v>
      </c>
      <c r="B16" s="123"/>
      <c r="C16" s="76">
        <v>1.42025280499929E-3</v>
      </c>
      <c r="D16" s="76">
        <v>1.42025280499929E-3</v>
      </c>
    </row>
    <row r="17" spans="1:4" x14ac:dyDescent="0.25">
      <c r="A17" s="56" t="s">
        <v>211</v>
      </c>
      <c r="B17" s="249"/>
      <c r="C17" s="76">
        <v>9.1668913453761102E-4</v>
      </c>
      <c r="D17" s="76">
        <v>9.1668913453761102E-4</v>
      </c>
    </row>
    <row r="18" spans="1:4" x14ac:dyDescent="0.25">
      <c r="A18" s="56" t="s">
        <v>133</v>
      </c>
      <c r="B18" s="164"/>
      <c r="C18" s="76">
        <v>8.6254214694581695E-4</v>
      </c>
      <c r="D18" s="76">
        <v>8.6254214694581695E-4</v>
      </c>
    </row>
    <row r="19" spans="1:4" x14ac:dyDescent="0.25">
      <c r="A19" s="56" t="s">
        <v>131</v>
      </c>
      <c r="B19" s="123"/>
      <c r="C19" s="76">
        <v>7.9808459696727901E-4</v>
      </c>
      <c r="D19" s="76">
        <v>7.9808459696727901E-4</v>
      </c>
    </row>
    <row r="20" spans="1:4" x14ac:dyDescent="0.25">
      <c r="A20" s="56" t="s">
        <v>145</v>
      </c>
      <c r="B20" s="60"/>
      <c r="C20" s="76">
        <v>7.7178359188083705E-4</v>
      </c>
      <c r="D20" s="76">
        <v>7.7178359188083705E-4</v>
      </c>
    </row>
    <row r="21" spans="1:4" x14ac:dyDescent="0.25">
      <c r="A21" s="56" t="s">
        <v>190</v>
      </c>
      <c r="B21" s="249"/>
      <c r="C21" s="76">
        <v>7.5187969924812002E-4</v>
      </c>
      <c r="D21" s="76">
        <v>7.5187969924812002E-4</v>
      </c>
    </row>
    <row r="22" spans="1:4" x14ac:dyDescent="0.25">
      <c r="A22" s="56" t="s">
        <v>144</v>
      </c>
      <c r="B22" s="164"/>
      <c r="C22" s="76">
        <v>6.4110783433773597E-4</v>
      </c>
      <c r="D22" s="76">
        <v>6.4110783433773597E-4</v>
      </c>
    </row>
    <row r="23" spans="1:4" x14ac:dyDescent="0.25">
      <c r="A23" s="56" t="s">
        <v>141</v>
      </c>
      <c r="B23" s="60"/>
      <c r="C23" s="76">
        <v>5.5126791620727696E-4</v>
      </c>
      <c r="D23" s="76">
        <v>5.5126791620727696E-4</v>
      </c>
    </row>
    <row r="24" spans="1:4" x14ac:dyDescent="0.25">
      <c r="A24" s="56" t="s">
        <v>154</v>
      </c>
      <c r="B24" s="248"/>
      <c r="C24" s="76">
        <v>4.8440811383590698E-4</v>
      </c>
      <c r="D24" s="76">
        <v>4.8440811383590698E-4</v>
      </c>
    </row>
    <row r="25" spans="1:4" x14ac:dyDescent="0.25">
      <c r="A25" s="56" t="s">
        <v>149</v>
      </c>
      <c r="B25" s="223"/>
      <c r="C25" s="76">
        <v>4.1154682814980301E-4</v>
      </c>
      <c r="D25" s="76">
        <v>4.1154682814980301E-4</v>
      </c>
    </row>
    <row r="26" spans="1:4" x14ac:dyDescent="0.25">
      <c r="A26" s="56" t="s">
        <v>136</v>
      </c>
      <c r="B26" s="64"/>
      <c r="C26" s="76">
        <v>4.0679345062544502E-4</v>
      </c>
      <c r="D26" s="76">
        <v>4.0679345062544502E-4</v>
      </c>
    </row>
    <row r="27" spans="1:4" x14ac:dyDescent="0.25">
      <c r="A27" s="56" t="s">
        <v>129</v>
      </c>
      <c r="B27" s="165"/>
      <c r="C27" s="76">
        <v>3.9891722467587999E-4</v>
      </c>
      <c r="D27" s="76">
        <v>3.9891722467587999E-4</v>
      </c>
    </row>
    <row r="28" spans="1:4" x14ac:dyDescent="0.25">
      <c r="A28" s="56" t="s">
        <v>137</v>
      </c>
      <c r="B28" s="60"/>
      <c r="C28" s="76">
        <v>3.29424166556859E-4</v>
      </c>
      <c r="D28" s="76">
        <v>3.29424166556859E-4</v>
      </c>
    </row>
    <row r="29" spans="1:4" x14ac:dyDescent="0.25">
      <c r="A29" s="56" t="s">
        <v>150</v>
      </c>
      <c r="B29" s="124"/>
      <c r="C29" s="76">
        <v>2.7204407113952498E-4</v>
      </c>
      <c r="D29" s="76">
        <v>2.7204407113952498E-4</v>
      </c>
    </row>
    <row r="30" spans="1:4" x14ac:dyDescent="0.25">
      <c r="A30" s="56" t="s">
        <v>152</v>
      </c>
      <c r="B30" s="246"/>
      <c r="C30" s="76">
        <v>2.01795984259913E-4</v>
      </c>
      <c r="D30" s="76">
        <v>2.01795984259913E-4</v>
      </c>
    </row>
    <row r="31" spans="1:4" x14ac:dyDescent="0.25">
      <c r="A31" s="56" t="s">
        <v>120</v>
      </c>
      <c r="B31" s="175"/>
      <c r="C31" s="76">
        <v>1.9276489108783701E-4</v>
      </c>
      <c r="D31" s="76">
        <v>1.9276489108783701E-4</v>
      </c>
    </row>
    <row r="32" spans="1:4" x14ac:dyDescent="0.25">
      <c r="A32" s="56" t="s">
        <v>132</v>
      </c>
      <c r="B32" s="140"/>
      <c r="C32" s="76">
        <v>1.75592625109745E-4</v>
      </c>
      <c r="D32" s="76">
        <v>1.75592625109745E-4</v>
      </c>
    </row>
    <row r="33" spans="1:4" x14ac:dyDescent="0.25">
      <c r="A33" s="56" t="s">
        <v>138</v>
      </c>
      <c r="B33" s="175"/>
      <c r="C33" s="76">
        <v>1.43410296859315E-4</v>
      </c>
      <c r="D33" s="76">
        <v>1.43410296859315E-4</v>
      </c>
    </row>
    <row r="34" spans="1:4" x14ac:dyDescent="0.25">
      <c r="A34" s="56" t="s">
        <v>151</v>
      </c>
      <c r="B34" s="124"/>
      <c r="C34" s="76">
        <v>1.09583036545943E-4</v>
      </c>
      <c r="D34" s="76">
        <v>1.09583036545943E-4</v>
      </c>
    </row>
    <row r="35" spans="1:4" x14ac:dyDescent="0.25">
      <c r="A35" s="56" t="s">
        <v>139</v>
      </c>
      <c r="B35" s="140"/>
      <c r="C35" s="76">
        <v>8.8526912181303093E-5</v>
      </c>
      <c r="D35" s="76">
        <v>8.8526912181303093E-5</v>
      </c>
    </row>
    <row r="36" spans="1:4" x14ac:dyDescent="0.25">
      <c r="A36" s="56" t="s">
        <v>121</v>
      </c>
      <c r="B36" s="140"/>
      <c r="C36" s="76">
        <v>6.9314479794829105E-5</v>
      </c>
      <c r="D36" s="76">
        <v>6.9314479794829105E-5</v>
      </c>
    </row>
    <row r="37" spans="1:4" x14ac:dyDescent="0.25">
      <c r="A37" s="56" t="s">
        <v>122</v>
      </c>
      <c r="B37" s="250"/>
      <c r="C37" s="76">
        <v>5.9007493951731899E-5</v>
      </c>
      <c r="D37" s="76">
        <v>5.9007493951731899E-5</v>
      </c>
    </row>
    <row r="38" spans="1:4" x14ac:dyDescent="0.25">
      <c r="A38" s="56" t="s">
        <v>125</v>
      </c>
      <c r="B38" s="164"/>
      <c r="C38" s="76"/>
      <c r="D38" s="76"/>
    </row>
    <row r="39" spans="1:4" x14ac:dyDescent="0.25">
      <c r="A39" s="56" t="s">
        <v>134</v>
      </c>
      <c r="B39" s="60"/>
      <c r="C39" s="76"/>
      <c r="D39" s="76"/>
    </row>
    <row r="40" spans="1:4" x14ac:dyDescent="0.25">
      <c r="A40" s="56" t="s">
        <v>153</v>
      </c>
      <c r="B40" s="55"/>
      <c r="C40" s="76"/>
      <c r="D40" s="76"/>
    </row>
    <row r="41" spans="1:4" x14ac:dyDescent="0.25">
      <c r="D41" s="55"/>
    </row>
  </sheetData>
  <autoFilter ref="A1:D35" xr:uid="{00000000-0009-0000-0000-000027000000}">
    <sortState ref="A2:D40">
      <sortCondition descending="1" ref="D1:D35"/>
    </sortState>
  </autoFilter>
  <sortState ref="A2:D41">
    <sortCondition ref="D2:D41"/>
  </sortState>
  <conditionalFormatting sqref="D2:D35">
    <cfRule type="cellIs" dxfId="65" priority="15" operator="greaterThan">
      <formula>0.034</formula>
    </cfRule>
  </conditionalFormatting>
  <conditionalFormatting sqref="B27">
    <cfRule type="cellIs" dxfId="64" priority="10" operator="greaterThan">
      <formula>0.034</formula>
    </cfRule>
  </conditionalFormatting>
  <conditionalFormatting sqref="B24:B26">
    <cfRule type="cellIs" dxfId="63" priority="9" operator="greaterThan">
      <formula>0.034</formula>
    </cfRule>
  </conditionalFormatting>
  <conditionalFormatting sqref="B29:B34">
    <cfRule type="cellIs" dxfId="62" priority="8" operator="greaterThan">
      <formula>0.034</formula>
    </cfRule>
  </conditionalFormatting>
  <conditionalFormatting sqref="D36">
    <cfRule type="cellIs" dxfId="61" priority="7" operator="greaterThan">
      <formula>0.034</formula>
    </cfRule>
  </conditionalFormatting>
  <conditionalFormatting sqref="B35">
    <cfRule type="cellIs" dxfId="60" priority="6" operator="greaterThan">
      <formula>0.034</formula>
    </cfRule>
  </conditionalFormatting>
  <conditionalFormatting sqref="B36">
    <cfRule type="cellIs" dxfId="59" priority="5" operator="greaterThan">
      <formula>0.034</formula>
    </cfRule>
  </conditionalFormatting>
  <conditionalFormatting sqref="C2:C5">
    <cfRule type="cellIs" dxfId="58" priority="4" operator="greaterThan">
      <formula>0.034</formula>
    </cfRule>
  </conditionalFormatting>
  <conditionalFormatting sqref="B2:B5">
    <cfRule type="cellIs" dxfId="57" priority="3" operator="greaterThan">
      <formula>0.034</formula>
    </cfRule>
  </conditionalFormatting>
  <conditionalFormatting sqref="C6:C35">
    <cfRule type="cellIs" dxfId="56" priority="2" operator="greaterThan">
      <formula>0.034</formula>
    </cfRule>
  </conditionalFormatting>
  <conditionalFormatting sqref="C36">
    <cfRule type="cellIs" dxfId="55" priority="1" operator="greaterThan">
      <formula>0.034</formula>
    </cfRule>
  </conditionalFormatting>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3"/>
  <sheetViews>
    <sheetView workbookViewId="0">
      <selection activeCell="A2" sqref="A2"/>
    </sheetView>
  </sheetViews>
  <sheetFormatPr defaultColWidth="9.1796875" defaultRowHeight="12.5" x14ac:dyDescent="0.25"/>
  <cols>
    <col min="1" max="1" width="142" style="25" customWidth="1"/>
    <col min="2" max="2" width="4.7265625" style="25" customWidth="1"/>
    <col min="3" max="16384" width="9.1796875" style="25"/>
  </cols>
  <sheetData>
    <row r="1" spans="1:1" s="19" customFormat="1" ht="17.25" customHeight="1" x14ac:dyDescent="0.25">
      <c r="A1" s="20" t="s">
        <v>285</v>
      </c>
    </row>
    <row r="2" spans="1:1" s="19" customFormat="1" ht="300" customHeight="1" x14ac:dyDescent="0.25"/>
    <row r="3" spans="1:1" s="19" customFormat="1" ht="224.25" customHeight="1" x14ac:dyDescent="0.25"/>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41"/>
  <sheetViews>
    <sheetView workbookViewId="0">
      <selection activeCell="D26" sqref="D26"/>
    </sheetView>
  </sheetViews>
  <sheetFormatPr defaultColWidth="41.54296875" defaultRowHeight="12.5" x14ac:dyDescent="0.25"/>
  <cols>
    <col min="1" max="1" width="41.54296875" style="25"/>
    <col min="2" max="2" width="33.1796875" style="25" bestFit="1" customWidth="1"/>
    <col min="3" max="3" width="8.26953125" style="25" customWidth="1"/>
    <col min="4" max="4" width="8.7265625" style="25" customWidth="1"/>
    <col min="5" max="16384" width="41.54296875" style="25"/>
  </cols>
  <sheetData>
    <row r="1" spans="1:4" ht="25" x14ac:dyDescent="0.25">
      <c r="B1" s="30" t="s">
        <v>157</v>
      </c>
    </row>
    <row r="2" spans="1:4" x14ac:dyDescent="0.25">
      <c r="A2" s="56" t="s">
        <v>136</v>
      </c>
      <c r="B2" s="251"/>
      <c r="C2" s="251">
        <v>8.6397058823529396E-2</v>
      </c>
      <c r="D2" s="251">
        <v>8.6397058823529396E-2</v>
      </c>
    </row>
    <row r="3" spans="1:4" x14ac:dyDescent="0.25">
      <c r="A3" s="56" t="s">
        <v>120</v>
      </c>
      <c r="B3" s="251"/>
      <c r="C3" s="251">
        <v>0.119205298013245</v>
      </c>
      <c r="D3" s="251">
        <v>0.119205298013245</v>
      </c>
    </row>
    <row r="4" spans="1:4" x14ac:dyDescent="0.25">
      <c r="A4" s="56" t="s">
        <v>122</v>
      </c>
      <c r="B4" s="251"/>
      <c r="C4" s="251">
        <v>0.141566265060241</v>
      </c>
      <c r="D4" s="251">
        <v>0.141566265060241</v>
      </c>
    </row>
    <row r="5" spans="1:4" x14ac:dyDescent="0.25">
      <c r="A5" s="56" t="s">
        <v>152</v>
      </c>
      <c r="B5" s="251"/>
      <c r="C5" s="251">
        <v>0.16612377850162899</v>
      </c>
      <c r="D5" s="251">
        <v>0.16612377850162899</v>
      </c>
    </row>
    <row r="6" spans="1:4" x14ac:dyDescent="0.25">
      <c r="A6" s="56" t="s">
        <v>146</v>
      </c>
      <c r="B6" s="251"/>
      <c r="C6" s="251">
        <v>0.17073170731707299</v>
      </c>
      <c r="D6" s="251">
        <v>0.17073170731707299</v>
      </c>
    </row>
    <row r="7" spans="1:4" x14ac:dyDescent="0.25">
      <c r="A7" s="56" t="s">
        <v>151</v>
      </c>
      <c r="B7" s="251"/>
      <c r="C7" s="251">
        <v>0.183098591549296</v>
      </c>
      <c r="D7" s="251">
        <v>0.183098591549296</v>
      </c>
    </row>
    <row r="8" spans="1:4" x14ac:dyDescent="0.25">
      <c r="A8" s="56" t="s">
        <v>138</v>
      </c>
      <c r="B8" s="251"/>
      <c r="C8" s="251">
        <v>0.186412128017967</v>
      </c>
      <c r="D8" s="251">
        <v>0.186412128017967</v>
      </c>
    </row>
    <row r="9" spans="1:4" x14ac:dyDescent="0.25">
      <c r="A9" s="56" t="s">
        <v>129</v>
      </c>
      <c r="B9" s="251"/>
      <c r="C9" s="251">
        <v>0.19460793620656899</v>
      </c>
      <c r="D9" s="251">
        <v>0.19460793620656899</v>
      </c>
    </row>
    <row r="10" spans="1:4" x14ac:dyDescent="0.25">
      <c r="A10" s="56" t="s">
        <v>153</v>
      </c>
      <c r="B10" s="251"/>
      <c r="C10" s="251">
        <v>0.232558139534884</v>
      </c>
      <c r="D10" s="251">
        <v>0.232558139534884</v>
      </c>
    </row>
    <row r="11" spans="1:4" x14ac:dyDescent="0.25">
      <c r="A11" s="56" t="s">
        <v>140</v>
      </c>
      <c r="B11" s="251"/>
      <c r="C11" s="251">
        <v>0.236467236467236</v>
      </c>
      <c r="D11" s="251">
        <v>0.236467236467236</v>
      </c>
    </row>
    <row r="12" spans="1:4" x14ac:dyDescent="0.25">
      <c r="A12" s="56" t="s">
        <v>127</v>
      </c>
      <c r="B12" s="251"/>
      <c r="C12" s="251">
        <v>0.23758099352051801</v>
      </c>
      <c r="D12" s="251">
        <v>0.23758099352051801</v>
      </c>
    </row>
    <row r="13" spans="1:4" x14ac:dyDescent="0.25">
      <c r="A13" s="56" t="s">
        <v>144</v>
      </c>
      <c r="B13" s="251"/>
      <c r="C13" s="251">
        <v>0.26436781609195398</v>
      </c>
      <c r="D13" s="251">
        <v>0.26436781609195398</v>
      </c>
    </row>
    <row r="14" spans="1:4" x14ac:dyDescent="0.25">
      <c r="A14" s="56" t="s">
        <v>154</v>
      </c>
      <c r="B14" s="251"/>
      <c r="C14" s="251">
        <v>0.29520295202952002</v>
      </c>
      <c r="D14" s="251">
        <v>0.29520295202952002</v>
      </c>
    </row>
    <row r="15" spans="1:4" x14ac:dyDescent="0.25">
      <c r="A15" s="56" t="s">
        <v>134</v>
      </c>
      <c r="B15" s="251"/>
      <c r="C15" s="251">
        <v>0.30263157894736797</v>
      </c>
      <c r="D15" s="251">
        <v>0.30263157894736797</v>
      </c>
    </row>
    <row r="16" spans="1:4" x14ac:dyDescent="0.25">
      <c r="A16" s="56" t="s">
        <v>128</v>
      </c>
      <c r="B16" s="251"/>
      <c r="C16" s="251">
        <v>0.31573389651531197</v>
      </c>
      <c r="D16" s="251">
        <v>0.31573389651531197</v>
      </c>
    </row>
    <row r="17" spans="1:4" x14ac:dyDescent="0.25">
      <c r="A17" s="56" t="s">
        <v>211</v>
      </c>
      <c r="B17" s="251"/>
      <c r="C17" s="251">
        <v>0.31676413255360603</v>
      </c>
      <c r="D17" s="251">
        <v>0.31676413255360603</v>
      </c>
    </row>
    <row r="18" spans="1:4" x14ac:dyDescent="0.25">
      <c r="A18" s="56" t="s">
        <v>147</v>
      </c>
      <c r="B18" s="251"/>
      <c r="C18" s="251">
        <v>0.33628318584070799</v>
      </c>
      <c r="D18" s="251">
        <v>0.33628318584070799</v>
      </c>
    </row>
    <row r="19" spans="1:4" x14ac:dyDescent="0.25">
      <c r="A19" s="56" t="s">
        <v>137</v>
      </c>
      <c r="B19" s="251"/>
      <c r="C19" s="251">
        <v>0.33728813559322002</v>
      </c>
      <c r="D19" s="251">
        <v>0.33728813559322002</v>
      </c>
    </row>
    <row r="20" spans="1:4" x14ac:dyDescent="0.25">
      <c r="A20" s="56" t="s">
        <v>190</v>
      </c>
      <c r="B20" s="251"/>
      <c r="C20" s="251">
        <v>0.33846153846153898</v>
      </c>
      <c r="D20" s="251">
        <v>0.33846153846153898</v>
      </c>
    </row>
    <row r="21" spans="1:4" x14ac:dyDescent="0.25">
      <c r="A21" s="56" t="s">
        <v>131</v>
      </c>
      <c r="B21" s="251"/>
      <c r="C21" s="251">
        <v>0.366292134831461</v>
      </c>
      <c r="D21" s="251">
        <v>0.366292134831461</v>
      </c>
    </row>
    <row r="22" spans="1:4" x14ac:dyDescent="0.25">
      <c r="A22" s="56" t="s">
        <v>135</v>
      </c>
      <c r="B22" s="251"/>
      <c r="C22" s="251">
        <v>0.38154613466334197</v>
      </c>
      <c r="D22" s="251">
        <v>0.38154613466334197</v>
      </c>
    </row>
    <row r="23" spans="1:4" x14ac:dyDescent="0.25">
      <c r="A23" s="56" t="s">
        <v>149</v>
      </c>
      <c r="B23" s="251"/>
      <c r="C23" s="251">
        <v>0.40422535211267602</v>
      </c>
      <c r="D23" s="251">
        <v>0.40422535211267602</v>
      </c>
    </row>
    <row r="24" spans="1:4" x14ac:dyDescent="0.25">
      <c r="A24" s="56" t="s">
        <v>210</v>
      </c>
      <c r="B24" s="251"/>
      <c r="C24" s="251">
        <v>0.40710382513661197</v>
      </c>
      <c r="D24" s="251">
        <v>0.40710382513661197</v>
      </c>
    </row>
    <row r="25" spans="1:4" x14ac:dyDescent="0.25">
      <c r="A25" s="56" t="s">
        <v>150</v>
      </c>
      <c r="B25" s="251"/>
      <c r="C25" s="251">
        <v>0.48391248391248398</v>
      </c>
      <c r="D25" s="251">
        <v>0.48391248391248398</v>
      </c>
    </row>
    <row r="26" spans="1:4" x14ac:dyDescent="0.25">
      <c r="A26" s="56" t="s">
        <v>148</v>
      </c>
      <c r="B26" s="251"/>
      <c r="C26" s="251">
        <v>0.51540616246498605</v>
      </c>
      <c r="D26" s="251">
        <v>0.51540616246498605</v>
      </c>
    </row>
    <row r="27" spans="1:4" x14ac:dyDescent="0.25">
      <c r="A27" s="56" t="s">
        <v>139</v>
      </c>
      <c r="B27" s="77">
        <v>0.53583617747440304</v>
      </c>
      <c r="C27" s="77"/>
      <c r="D27" s="77">
        <v>0.53583617747440304</v>
      </c>
    </row>
    <row r="28" spans="1:4" x14ac:dyDescent="0.25">
      <c r="A28" s="56" t="s">
        <v>121</v>
      </c>
      <c r="B28" s="77">
        <v>0.61403508771929804</v>
      </c>
      <c r="C28" s="77"/>
      <c r="D28" s="77">
        <v>0.61403508771929804</v>
      </c>
    </row>
    <row r="29" spans="1:4" x14ac:dyDescent="0.25">
      <c r="A29" s="56" t="s">
        <v>143</v>
      </c>
      <c r="B29" s="77">
        <v>0.625</v>
      </c>
      <c r="C29" s="77"/>
      <c r="D29" s="77">
        <v>0.625</v>
      </c>
    </row>
    <row r="30" spans="1:4" x14ac:dyDescent="0.25">
      <c r="A30" s="56" t="s">
        <v>124</v>
      </c>
      <c r="B30" s="77">
        <v>0.62524654832347104</v>
      </c>
      <c r="C30" s="77"/>
      <c r="D30" s="77">
        <v>0.62524654832347104</v>
      </c>
    </row>
    <row r="31" spans="1:4" x14ac:dyDescent="0.25">
      <c r="A31" s="56" t="s">
        <v>126</v>
      </c>
      <c r="B31" s="77">
        <v>0.63352826510721305</v>
      </c>
      <c r="C31" s="77"/>
      <c r="D31" s="77">
        <v>0.63352826510721305</v>
      </c>
    </row>
    <row r="32" spans="1:4" x14ac:dyDescent="0.25">
      <c r="A32" s="56" t="s">
        <v>141</v>
      </c>
      <c r="B32" s="77">
        <v>0.66666666666666696</v>
      </c>
      <c r="C32" s="77"/>
      <c r="D32" s="77">
        <v>0.66666666666666696</v>
      </c>
    </row>
    <row r="33" spans="1:4" x14ac:dyDescent="0.25">
      <c r="A33" s="56" t="s">
        <v>123</v>
      </c>
      <c r="B33" s="77">
        <v>0.774011299435028</v>
      </c>
      <c r="C33" s="77"/>
      <c r="D33" s="77">
        <v>0.774011299435028</v>
      </c>
    </row>
    <row r="34" spans="1:4" x14ac:dyDescent="0.25">
      <c r="A34" s="56" t="s">
        <v>119</v>
      </c>
      <c r="B34" s="77">
        <v>0.80590062111801197</v>
      </c>
      <c r="C34" s="77"/>
      <c r="D34" s="77">
        <v>0.80590062111801197</v>
      </c>
    </row>
    <row r="35" spans="1:4" x14ac:dyDescent="0.25">
      <c r="A35" s="56" t="s">
        <v>130</v>
      </c>
      <c r="B35" s="77">
        <v>0.81173982020095203</v>
      </c>
      <c r="C35" s="77"/>
      <c r="D35" s="77">
        <v>0.81173982020095203</v>
      </c>
    </row>
    <row r="36" spans="1:4" x14ac:dyDescent="0.25">
      <c r="A36" s="56" t="s">
        <v>142</v>
      </c>
      <c r="B36" s="77">
        <v>0.81568627450980402</v>
      </c>
      <c r="C36" s="77"/>
      <c r="D36" s="77">
        <v>0.81568627450980402</v>
      </c>
    </row>
    <row r="37" spans="1:4" x14ac:dyDescent="0.25">
      <c r="A37" s="56" t="s">
        <v>133</v>
      </c>
      <c r="B37" s="77">
        <v>0.848563968668407</v>
      </c>
      <c r="C37" s="77"/>
      <c r="D37" s="77">
        <v>0.848563968668407</v>
      </c>
    </row>
    <row r="38" spans="1:4" x14ac:dyDescent="0.25">
      <c r="A38" s="56" t="s">
        <v>145</v>
      </c>
      <c r="B38" s="77">
        <v>0.88873038516405101</v>
      </c>
      <c r="C38" s="77"/>
      <c r="D38" s="77">
        <v>0.88873038516405101</v>
      </c>
    </row>
    <row r="39" spans="1:4" x14ac:dyDescent="0.25">
      <c r="A39" s="56" t="s">
        <v>132</v>
      </c>
      <c r="B39" s="77">
        <v>0.96059113300492605</v>
      </c>
      <c r="C39" s="77"/>
      <c r="D39" s="77">
        <v>0.96059113300492605</v>
      </c>
    </row>
    <row r="40" spans="1:4" x14ac:dyDescent="0.25">
      <c r="A40" s="56" t="s">
        <v>125</v>
      </c>
      <c r="B40" s="77"/>
      <c r="C40" s="77"/>
      <c r="D40" s="77"/>
    </row>
    <row r="41" spans="1:4" x14ac:dyDescent="0.25">
      <c r="D41" s="55"/>
    </row>
  </sheetData>
  <autoFilter ref="A1:D34" xr:uid="{00000000-0009-0000-0000-000029000000}">
    <sortState ref="A2:D40">
      <sortCondition ref="D1:D34"/>
    </sortState>
  </autoFilter>
  <sortState ref="A2:D42">
    <sortCondition ref="D2:D42"/>
  </sortState>
  <conditionalFormatting sqref="D2:D34">
    <cfRule type="cellIs" dxfId="54" priority="10" operator="lessThan">
      <formula>0.522</formula>
    </cfRule>
  </conditionalFormatting>
  <conditionalFormatting sqref="C2:C14">
    <cfRule type="cellIs" dxfId="53" priority="3" operator="lessThan">
      <formula>0.522</formula>
    </cfRule>
  </conditionalFormatting>
  <conditionalFormatting sqref="B15:B34">
    <cfRule type="cellIs" dxfId="52" priority="4" operator="lessThan">
      <formula>0.522</formula>
    </cfRule>
  </conditionalFormatting>
  <conditionalFormatting sqref="C15:C34">
    <cfRule type="cellIs" dxfId="51" priority="2" operator="lessThan">
      <formula>0.522</formula>
    </cfRule>
  </conditionalFormatting>
  <conditionalFormatting sqref="B2:B14">
    <cfRule type="cellIs" dxfId="50" priority="1" operator="lessThan">
      <formula>0.522</formula>
    </cfRule>
  </conditionalFormatting>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3"/>
  <sheetViews>
    <sheetView workbookViewId="0">
      <selection activeCell="A2" sqref="A2"/>
    </sheetView>
  </sheetViews>
  <sheetFormatPr defaultColWidth="9.1796875" defaultRowHeight="12.5" x14ac:dyDescent="0.25"/>
  <cols>
    <col min="1" max="1" width="142" style="25" customWidth="1"/>
    <col min="2" max="2" width="4.7265625" style="25" customWidth="1"/>
    <col min="3" max="16384" width="9.1796875" style="25"/>
  </cols>
  <sheetData>
    <row r="1" spans="1:1" s="19" customFormat="1" ht="17.25" customHeight="1" x14ac:dyDescent="0.25">
      <c r="A1" s="20" t="s">
        <v>285</v>
      </c>
    </row>
    <row r="2" spans="1:1" s="19" customFormat="1" ht="300" customHeight="1" x14ac:dyDescent="0.25"/>
    <row r="3" spans="1:1" s="19" customFormat="1" ht="224.25" customHeight="1" x14ac:dyDescent="0.25"/>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G41"/>
  <sheetViews>
    <sheetView zoomScaleNormal="100" workbookViewId="0">
      <selection activeCell="D12" sqref="D12"/>
    </sheetView>
  </sheetViews>
  <sheetFormatPr defaultColWidth="9.1796875" defaultRowHeight="12.5" x14ac:dyDescent="0.25"/>
  <cols>
    <col min="1" max="1" width="40" style="25" bestFit="1" customWidth="1"/>
    <col min="2" max="2" width="23.7265625" style="25" customWidth="1"/>
    <col min="3" max="16384" width="9.1796875" style="25"/>
  </cols>
  <sheetData>
    <row r="1" spans="1:7" ht="25" x14ac:dyDescent="0.25">
      <c r="B1" s="29" t="s">
        <v>158</v>
      </c>
    </row>
    <row r="2" spans="1:7" x14ac:dyDescent="0.25">
      <c r="A2" s="56" t="s">
        <v>190</v>
      </c>
      <c r="B2" s="149"/>
      <c r="C2" s="149">
        <v>0.176552511415525</v>
      </c>
      <c r="D2" s="149">
        <v>0.176552511415525</v>
      </c>
      <c r="G2" s="149"/>
    </row>
    <row r="3" spans="1:7" x14ac:dyDescent="0.25">
      <c r="A3" s="56" t="s">
        <v>148</v>
      </c>
      <c r="B3" s="149"/>
      <c r="C3" s="149">
        <v>0.17616912235746299</v>
      </c>
      <c r="D3" s="149">
        <v>0.17616912235746299</v>
      </c>
      <c r="G3" s="150"/>
    </row>
    <row r="4" spans="1:7" x14ac:dyDescent="0.25">
      <c r="A4" s="56" t="s">
        <v>124</v>
      </c>
      <c r="B4" s="149"/>
      <c r="C4" s="149">
        <v>0.16482980972515901</v>
      </c>
      <c r="D4" s="149">
        <v>0.16482980972515901</v>
      </c>
      <c r="G4" s="150"/>
    </row>
    <row r="5" spans="1:7" x14ac:dyDescent="0.25">
      <c r="A5" s="56" t="s">
        <v>138</v>
      </c>
      <c r="B5" s="149"/>
      <c r="C5" s="149">
        <v>0.161513157894737</v>
      </c>
      <c r="D5" s="149">
        <v>0.161513157894737</v>
      </c>
      <c r="G5" s="150"/>
    </row>
    <row r="6" spans="1:7" x14ac:dyDescent="0.25">
      <c r="A6" s="56" t="s">
        <v>130</v>
      </c>
      <c r="B6" s="149"/>
      <c r="C6" s="149">
        <v>0.14813601236476001</v>
      </c>
      <c r="D6" s="149">
        <v>0.14813601236476001</v>
      </c>
      <c r="G6" s="150"/>
    </row>
    <row r="7" spans="1:7" x14ac:dyDescent="0.25">
      <c r="A7" s="56" t="s">
        <v>128</v>
      </c>
      <c r="B7" s="149"/>
      <c r="C7" s="149">
        <v>0.14775666280417099</v>
      </c>
      <c r="D7" s="149">
        <v>0.14775666280417099</v>
      </c>
      <c r="G7" s="149"/>
    </row>
    <row r="8" spans="1:7" x14ac:dyDescent="0.25">
      <c r="A8" s="56" t="s">
        <v>132</v>
      </c>
      <c r="B8" s="149"/>
      <c r="C8" s="149">
        <v>0.13748815566835901</v>
      </c>
      <c r="D8" s="149">
        <v>0.13748815566835901</v>
      </c>
      <c r="G8" s="150"/>
    </row>
    <row r="9" spans="1:7" x14ac:dyDescent="0.25">
      <c r="A9" s="56" t="s">
        <v>141</v>
      </c>
      <c r="B9" s="149"/>
      <c r="C9" s="149">
        <v>0.13537037037037</v>
      </c>
      <c r="D9" s="149">
        <v>0.13537037037037</v>
      </c>
      <c r="G9" s="150"/>
    </row>
    <row r="10" spans="1:7" x14ac:dyDescent="0.25">
      <c r="A10" s="56" t="s">
        <v>137</v>
      </c>
      <c r="B10" s="149"/>
      <c r="C10" s="149">
        <v>0.12732819558862599</v>
      </c>
      <c r="D10" s="149">
        <v>0.12732819558862599</v>
      </c>
      <c r="G10" s="150"/>
    </row>
    <row r="11" spans="1:7" x14ac:dyDescent="0.25">
      <c r="A11" s="56" t="s">
        <v>154</v>
      </c>
      <c r="B11" s="149"/>
      <c r="C11" s="149">
        <v>0.12526585365853701</v>
      </c>
      <c r="D11" s="149">
        <v>0.12526585365853701</v>
      </c>
      <c r="G11" s="150"/>
    </row>
    <row r="12" spans="1:7" x14ac:dyDescent="0.25">
      <c r="A12" s="56" t="s">
        <v>119</v>
      </c>
      <c r="B12" s="149"/>
      <c r="C12" s="149">
        <v>0.12158282208589</v>
      </c>
      <c r="D12" s="149">
        <v>0.12158282208589</v>
      </c>
      <c r="G12" s="149"/>
    </row>
    <row r="13" spans="1:7" x14ac:dyDescent="0.25">
      <c r="A13" s="56" t="s">
        <v>125</v>
      </c>
      <c r="B13" s="150">
        <v>0.102906976744186</v>
      </c>
      <c r="C13" s="150"/>
      <c r="D13" s="150">
        <v>0.102906976744186</v>
      </c>
      <c r="G13" s="150"/>
    </row>
    <row r="14" spans="1:7" x14ac:dyDescent="0.25">
      <c r="A14" s="56" t="s">
        <v>129</v>
      </c>
      <c r="B14" s="150">
        <v>9.9358254656800205E-2</v>
      </c>
      <c r="C14" s="150"/>
      <c r="D14" s="150">
        <v>9.9358254656800205E-2</v>
      </c>
      <c r="G14" s="149"/>
    </row>
    <row r="15" spans="1:7" x14ac:dyDescent="0.25">
      <c r="A15" s="56" t="s">
        <v>151</v>
      </c>
      <c r="B15" s="150">
        <v>9.8681698774080506E-2</v>
      </c>
      <c r="C15" s="150"/>
      <c r="D15" s="150">
        <v>9.8681698774080506E-2</v>
      </c>
      <c r="G15" s="150"/>
    </row>
    <row r="16" spans="1:7" x14ac:dyDescent="0.25">
      <c r="A16" s="56" t="s">
        <v>121</v>
      </c>
      <c r="B16" s="150">
        <v>9.5276211950394596E-2</v>
      </c>
      <c r="C16" s="150"/>
      <c r="D16" s="150">
        <v>9.5276211950394596E-2</v>
      </c>
      <c r="G16" s="149"/>
    </row>
    <row r="17" spans="1:7" x14ac:dyDescent="0.25">
      <c r="A17" s="56" t="s">
        <v>210</v>
      </c>
      <c r="B17" s="150">
        <v>9.4955898206527098E-2</v>
      </c>
      <c r="C17" s="150"/>
      <c r="D17" s="150">
        <v>9.4955898206527098E-2</v>
      </c>
      <c r="G17" s="150"/>
    </row>
    <row r="18" spans="1:7" x14ac:dyDescent="0.25">
      <c r="A18" s="56" t="s">
        <v>139</v>
      </c>
      <c r="B18" s="150">
        <v>8.8029843066632404E-2</v>
      </c>
      <c r="C18" s="150"/>
      <c r="D18" s="150">
        <v>8.8029843066632404E-2</v>
      </c>
      <c r="G18" s="150"/>
    </row>
    <row r="19" spans="1:7" x14ac:dyDescent="0.25">
      <c r="A19" s="56" t="s">
        <v>152</v>
      </c>
      <c r="B19" s="150">
        <v>8.37080291970803E-2</v>
      </c>
      <c r="C19" s="150"/>
      <c r="D19" s="150">
        <v>8.37080291970803E-2</v>
      </c>
      <c r="G19" s="150"/>
    </row>
    <row r="20" spans="1:7" x14ac:dyDescent="0.25">
      <c r="A20" s="56" t="s">
        <v>126</v>
      </c>
      <c r="B20" s="150">
        <v>8.2034495279593306E-2</v>
      </c>
      <c r="C20" s="150"/>
      <c r="D20" s="150">
        <v>8.2034495279593306E-2</v>
      </c>
      <c r="G20" s="150"/>
    </row>
    <row r="21" spans="1:7" x14ac:dyDescent="0.25">
      <c r="A21" s="56" t="s">
        <v>123</v>
      </c>
      <c r="B21" s="150">
        <v>7.5425974025973994E-2</v>
      </c>
      <c r="C21" s="150"/>
      <c r="D21" s="150">
        <v>7.5425974025973994E-2</v>
      </c>
      <c r="G21" s="149"/>
    </row>
    <row r="22" spans="1:7" x14ac:dyDescent="0.25">
      <c r="A22" s="56" t="s">
        <v>133</v>
      </c>
      <c r="B22" s="150">
        <v>7.5289249146757706E-2</v>
      </c>
      <c r="C22" s="150"/>
      <c r="D22" s="150">
        <v>7.5289249146757706E-2</v>
      </c>
      <c r="G22" s="149"/>
    </row>
    <row r="23" spans="1:7" x14ac:dyDescent="0.25">
      <c r="A23" s="56" t="s">
        <v>140</v>
      </c>
      <c r="B23" s="150">
        <v>7.5263157894736907E-2</v>
      </c>
      <c r="C23" s="150"/>
      <c r="D23" s="150">
        <v>7.5263157894736907E-2</v>
      </c>
      <c r="G23" s="150"/>
    </row>
    <row r="24" spans="1:7" x14ac:dyDescent="0.25">
      <c r="A24" s="56" t="s">
        <v>143</v>
      </c>
      <c r="B24" s="150">
        <v>7.4244882486732403E-2</v>
      </c>
      <c r="C24" s="150"/>
      <c r="D24" s="150">
        <v>7.4244882486732403E-2</v>
      </c>
      <c r="G24" s="150"/>
    </row>
    <row r="25" spans="1:7" x14ac:dyDescent="0.25">
      <c r="A25" s="56" t="s">
        <v>153</v>
      </c>
      <c r="B25" s="150">
        <v>7.0841312533620193E-2</v>
      </c>
      <c r="C25" s="150"/>
      <c r="D25" s="150">
        <v>7.0841312533620193E-2</v>
      </c>
      <c r="G25" s="149"/>
    </row>
    <row r="26" spans="1:7" x14ac:dyDescent="0.25">
      <c r="A26" s="56" t="s">
        <v>142</v>
      </c>
      <c r="B26" s="150">
        <v>7.0298865910607106E-2</v>
      </c>
      <c r="C26" s="150"/>
      <c r="D26" s="150">
        <v>7.0298865910607106E-2</v>
      </c>
      <c r="G26" s="150"/>
    </row>
    <row r="27" spans="1:7" x14ac:dyDescent="0.25">
      <c r="A27" s="56" t="s">
        <v>136</v>
      </c>
      <c r="B27" s="150">
        <v>6.4897745149449404E-2</v>
      </c>
      <c r="C27" s="150"/>
      <c r="D27" s="150">
        <v>6.4897745149449404E-2</v>
      </c>
      <c r="G27" s="150"/>
    </row>
    <row r="28" spans="1:7" x14ac:dyDescent="0.25">
      <c r="A28" s="56" t="s">
        <v>134</v>
      </c>
      <c r="B28" s="150">
        <v>6.3095683453237406E-2</v>
      </c>
      <c r="C28" s="150"/>
      <c r="D28" s="150">
        <v>6.3095683453237406E-2</v>
      </c>
      <c r="G28" s="150"/>
    </row>
    <row r="29" spans="1:7" x14ac:dyDescent="0.25">
      <c r="A29" s="56" t="s">
        <v>135</v>
      </c>
      <c r="B29" s="150">
        <v>6.20576335877863E-2</v>
      </c>
      <c r="C29" s="150"/>
      <c r="D29" s="150">
        <v>6.20576335877863E-2</v>
      </c>
      <c r="G29" s="150"/>
    </row>
    <row r="30" spans="1:7" x14ac:dyDescent="0.25">
      <c r="A30" s="56" t="s">
        <v>144</v>
      </c>
      <c r="B30" s="150">
        <v>6.2014895729890801E-2</v>
      </c>
      <c r="C30" s="150"/>
      <c r="D30" s="150">
        <v>6.2014895729890801E-2</v>
      </c>
      <c r="G30" s="150"/>
    </row>
    <row r="31" spans="1:7" x14ac:dyDescent="0.25">
      <c r="A31" s="56" t="s">
        <v>120</v>
      </c>
      <c r="B31" s="150">
        <v>5.9189459639759801E-2</v>
      </c>
      <c r="C31" s="150"/>
      <c r="D31" s="150">
        <v>5.9189459639759801E-2</v>
      </c>
      <c r="G31" s="150"/>
    </row>
    <row r="32" spans="1:7" x14ac:dyDescent="0.25">
      <c r="A32" s="56" t="s">
        <v>150</v>
      </c>
      <c r="B32" s="150">
        <v>5.8837920489296598E-2</v>
      </c>
      <c r="C32" s="150"/>
      <c r="D32" s="150">
        <v>5.8837920489296598E-2</v>
      </c>
      <c r="G32" s="150"/>
    </row>
    <row r="33" spans="1:7" x14ac:dyDescent="0.25">
      <c r="A33" s="56" t="s">
        <v>149</v>
      </c>
      <c r="B33" s="150">
        <v>5.8549244712990903E-2</v>
      </c>
      <c r="C33" s="150"/>
      <c r="D33" s="150">
        <v>5.8549244712990903E-2</v>
      </c>
      <c r="G33" s="150"/>
    </row>
    <row r="34" spans="1:7" x14ac:dyDescent="0.25">
      <c r="A34" s="56" t="s">
        <v>146</v>
      </c>
      <c r="B34" s="150">
        <v>5.7743080198722499E-2</v>
      </c>
      <c r="C34" s="150"/>
      <c r="D34" s="150">
        <v>5.7743080198722499E-2</v>
      </c>
      <c r="G34" s="149"/>
    </row>
    <row r="35" spans="1:7" x14ac:dyDescent="0.25">
      <c r="A35" s="56" t="s">
        <v>147</v>
      </c>
      <c r="B35" s="150">
        <v>5.3969057665260202E-2</v>
      </c>
      <c r="C35" s="150"/>
      <c r="D35" s="150">
        <v>5.3969057665260202E-2</v>
      </c>
      <c r="G35" s="149"/>
    </row>
    <row r="36" spans="1:7" x14ac:dyDescent="0.25">
      <c r="A36" s="56" t="s">
        <v>131</v>
      </c>
      <c r="B36" s="150">
        <v>5.3966480446927402E-2</v>
      </c>
      <c r="C36" s="150"/>
      <c r="D36" s="150">
        <v>5.3966480446927402E-2</v>
      </c>
      <c r="G36" s="150"/>
    </row>
    <row r="37" spans="1:7" x14ac:dyDescent="0.25">
      <c r="A37" s="56" t="s">
        <v>122</v>
      </c>
      <c r="B37" s="150">
        <v>5.0426679744973002E-2</v>
      </c>
      <c r="C37" s="150"/>
      <c r="D37" s="150">
        <v>5.0426679744973002E-2</v>
      </c>
      <c r="G37" s="150"/>
    </row>
    <row r="38" spans="1:7" x14ac:dyDescent="0.25">
      <c r="A38" s="56" t="s">
        <v>127</v>
      </c>
      <c r="B38" s="150">
        <v>4.9003424657534302E-2</v>
      </c>
      <c r="C38" s="150"/>
      <c r="D38" s="150">
        <v>4.9003424657534302E-2</v>
      </c>
      <c r="G38" s="150"/>
    </row>
    <row r="39" spans="1:7" x14ac:dyDescent="0.25">
      <c r="A39" s="56" t="s">
        <v>145</v>
      </c>
      <c r="B39" s="150">
        <v>3.7147058823529401E-2</v>
      </c>
      <c r="C39" s="150"/>
      <c r="D39" s="150">
        <v>3.7147058823529401E-2</v>
      </c>
      <c r="G39" s="150"/>
    </row>
    <row r="40" spans="1:7" x14ac:dyDescent="0.25">
      <c r="A40" s="56" t="s">
        <v>211</v>
      </c>
      <c r="B40" s="150">
        <v>0</v>
      </c>
      <c r="C40" s="150"/>
      <c r="D40" s="150">
        <v>0</v>
      </c>
      <c r="G40" s="150"/>
    </row>
    <row r="41" spans="1:7" x14ac:dyDescent="0.25">
      <c r="A41" s="56"/>
      <c r="B41" s="150"/>
      <c r="C41" s="150"/>
      <c r="D41" s="150"/>
      <c r="G41" s="149"/>
    </row>
  </sheetData>
  <autoFilter ref="A1:D36" xr:uid="{00000000-0009-0000-0000-00002B000000}">
    <sortState ref="A2:D40">
      <sortCondition descending="1" ref="D1:D36"/>
    </sortState>
  </autoFilter>
  <sortState ref="A2:D42">
    <sortCondition descending="1" ref="D2:D42"/>
  </sortState>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3"/>
  <sheetViews>
    <sheetView zoomScaleNormal="100" workbookViewId="0">
      <selection activeCell="A10" sqref="A10"/>
    </sheetView>
  </sheetViews>
  <sheetFormatPr defaultColWidth="9.1796875" defaultRowHeight="12.5" x14ac:dyDescent="0.25"/>
  <cols>
    <col min="1" max="1" width="142" style="25" customWidth="1"/>
    <col min="2" max="2" width="4.7265625" style="25" customWidth="1"/>
    <col min="3" max="16384" width="9.1796875" style="25"/>
  </cols>
  <sheetData>
    <row r="1" spans="1:1" s="19" customFormat="1" ht="17.25" customHeight="1" x14ac:dyDescent="0.25">
      <c r="A1" s="20" t="s">
        <v>285</v>
      </c>
    </row>
    <row r="2" spans="1:1" s="19" customFormat="1" ht="300" customHeight="1" x14ac:dyDescent="0.25"/>
    <row r="3" spans="1:1" s="19" customFormat="1" ht="224.25" customHeight="1" x14ac:dyDescent="0.25"/>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D40"/>
  <sheetViews>
    <sheetView workbookViewId="0">
      <selection activeCell="B1" sqref="B1"/>
    </sheetView>
  </sheetViews>
  <sheetFormatPr defaultRowHeight="12.5" x14ac:dyDescent="0.25"/>
  <cols>
    <col min="1" max="1" width="40" bestFit="1" customWidth="1"/>
    <col min="3" max="3" width="8.81640625" customWidth="1"/>
  </cols>
  <sheetData>
    <row r="1" spans="1:4" x14ac:dyDescent="0.25">
      <c r="A1" s="38"/>
      <c r="B1" s="33" t="s">
        <v>104</v>
      </c>
      <c r="D1" s="38"/>
    </row>
    <row r="2" spans="1:4" x14ac:dyDescent="0.25">
      <c r="A2" s="56" t="s">
        <v>128</v>
      </c>
      <c r="B2" s="162">
        <v>0.97797356828193804</v>
      </c>
      <c r="C2" s="108"/>
      <c r="D2" s="162">
        <v>0.97797356828193804</v>
      </c>
    </row>
    <row r="3" spans="1:4" x14ac:dyDescent="0.25">
      <c r="A3" s="56" t="s">
        <v>140</v>
      </c>
      <c r="B3" s="162">
        <v>0.98187311178247705</v>
      </c>
      <c r="C3" s="108"/>
      <c r="D3" s="162">
        <v>0.98187311178247705</v>
      </c>
    </row>
    <row r="4" spans="1:4" x14ac:dyDescent="0.25">
      <c r="A4" s="56" t="s">
        <v>138</v>
      </c>
      <c r="B4" s="162">
        <v>0.98599999999999999</v>
      </c>
      <c r="C4" s="108"/>
      <c r="D4" s="162">
        <v>0.98599999999999999</v>
      </c>
    </row>
    <row r="5" spans="1:4" x14ac:dyDescent="0.25">
      <c r="A5" s="56" t="s">
        <v>134</v>
      </c>
      <c r="B5" s="162">
        <v>0.98607888631090501</v>
      </c>
      <c r="C5" s="108"/>
      <c r="D5" s="162">
        <v>0.98607888631090501</v>
      </c>
    </row>
    <row r="6" spans="1:4" x14ac:dyDescent="0.25">
      <c r="A6" s="56" t="s">
        <v>146</v>
      </c>
      <c r="B6" s="162">
        <v>0.98611111111111105</v>
      </c>
      <c r="C6" s="108"/>
      <c r="D6" s="162">
        <v>0.98611111111111105</v>
      </c>
    </row>
    <row r="7" spans="1:4" x14ac:dyDescent="0.25">
      <c r="A7" s="56" t="s">
        <v>152</v>
      </c>
      <c r="B7" s="162">
        <v>0.98666666666666702</v>
      </c>
      <c r="C7" s="108"/>
      <c r="D7" s="162">
        <v>0.98666666666666702</v>
      </c>
    </row>
    <row r="8" spans="1:4" x14ac:dyDescent="0.25">
      <c r="A8" s="56" t="s">
        <v>133</v>
      </c>
      <c r="B8" s="161">
        <v>0.98709677419354802</v>
      </c>
      <c r="C8" s="108"/>
      <c r="D8" s="161">
        <v>0.98709677419354802</v>
      </c>
    </row>
    <row r="9" spans="1:4" x14ac:dyDescent="0.25">
      <c r="A9" s="56" t="s">
        <v>131</v>
      </c>
      <c r="B9" s="161">
        <v>0.98792270531401005</v>
      </c>
      <c r="C9" s="108"/>
      <c r="D9" s="161">
        <v>0.98792270531401005</v>
      </c>
    </row>
    <row r="10" spans="1:4" x14ac:dyDescent="0.25">
      <c r="A10" s="56" t="s">
        <v>120</v>
      </c>
      <c r="B10" s="162">
        <v>0.99008264462809903</v>
      </c>
      <c r="C10" s="108"/>
      <c r="D10" s="162">
        <v>0.99008264462809903</v>
      </c>
    </row>
    <row r="11" spans="1:4" x14ac:dyDescent="0.25">
      <c r="A11" s="56" t="s">
        <v>121</v>
      </c>
      <c r="B11" s="161">
        <v>0.99020887728459495</v>
      </c>
      <c r="C11" s="108"/>
      <c r="D11" s="161">
        <v>0.99020887728459495</v>
      </c>
    </row>
    <row r="12" spans="1:4" x14ac:dyDescent="0.25">
      <c r="A12" s="56" t="s">
        <v>154</v>
      </c>
      <c r="B12" s="162">
        <v>0.99031007751938005</v>
      </c>
      <c r="C12" s="108"/>
      <c r="D12" s="162">
        <v>0.99031007751938005</v>
      </c>
    </row>
    <row r="13" spans="1:4" x14ac:dyDescent="0.25">
      <c r="A13" s="56" t="s">
        <v>142</v>
      </c>
      <c r="B13" s="162">
        <v>0.99112163361941397</v>
      </c>
      <c r="C13" s="108"/>
      <c r="D13" s="162">
        <v>0.99112163361941397</v>
      </c>
    </row>
    <row r="14" spans="1:4" x14ac:dyDescent="0.25">
      <c r="A14" s="56" t="s">
        <v>143</v>
      </c>
      <c r="B14" s="161">
        <v>0.99117647058823499</v>
      </c>
      <c r="C14" s="108"/>
      <c r="D14" s="161">
        <v>0.99117647058823499</v>
      </c>
    </row>
    <row r="15" spans="1:4" x14ac:dyDescent="0.25">
      <c r="A15" s="56" t="s">
        <v>136</v>
      </c>
      <c r="B15" s="162">
        <v>0.99126092384519304</v>
      </c>
      <c r="C15" s="108"/>
      <c r="D15" s="162">
        <v>0.99126092384519304</v>
      </c>
    </row>
    <row r="16" spans="1:4" x14ac:dyDescent="0.25">
      <c r="A16" s="56" t="s">
        <v>137</v>
      </c>
      <c r="B16" s="161">
        <v>0.991922455573506</v>
      </c>
      <c r="C16" s="108"/>
      <c r="D16" s="161">
        <v>0.991922455573506</v>
      </c>
    </row>
    <row r="17" spans="1:4" x14ac:dyDescent="0.25">
      <c r="A17" s="56" t="s">
        <v>148</v>
      </c>
      <c r="B17" s="162">
        <v>0.9921875</v>
      </c>
      <c r="C17" s="108"/>
      <c r="D17" s="162">
        <v>0.9921875</v>
      </c>
    </row>
    <row r="18" spans="1:4" x14ac:dyDescent="0.25">
      <c r="A18" s="56" t="s">
        <v>211</v>
      </c>
      <c r="B18" s="161">
        <v>0.99279711884753896</v>
      </c>
      <c r="D18" s="161">
        <v>0.99279711884753896</v>
      </c>
    </row>
    <row r="19" spans="1:4" x14ac:dyDescent="0.25">
      <c r="A19" s="56" t="s">
        <v>126</v>
      </c>
      <c r="B19" s="162">
        <v>0.99306358381502902</v>
      </c>
      <c r="C19" s="108"/>
      <c r="D19" s="162">
        <v>0.99306358381502902</v>
      </c>
    </row>
    <row r="20" spans="1:4" x14ac:dyDescent="0.25">
      <c r="A20" s="56" t="s">
        <v>124</v>
      </c>
      <c r="B20" s="162">
        <v>0.993506493506494</v>
      </c>
      <c r="C20" s="108"/>
      <c r="D20" s="162">
        <v>0.993506493506494</v>
      </c>
    </row>
    <row r="21" spans="1:4" x14ac:dyDescent="0.25">
      <c r="A21" s="56" t="s">
        <v>149</v>
      </c>
      <c r="B21" s="161">
        <v>0.99397590361445798</v>
      </c>
      <c r="D21" s="161">
        <v>0.99397590361445798</v>
      </c>
    </row>
    <row r="22" spans="1:4" x14ac:dyDescent="0.25">
      <c r="A22" s="56" t="s">
        <v>122</v>
      </c>
      <c r="B22" s="162">
        <v>0.99453551912568305</v>
      </c>
      <c r="C22" s="108"/>
      <c r="D22" s="162">
        <v>0.99453551912568305</v>
      </c>
    </row>
    <row r="23" spans="1:4" x14ac:dyDescent="0.25">
      <c r="A23" s="56" t="s">
        <v>147</v>
      </c>
      <c r="B23" s="162">
        <v>0.99477124183006504</v>
      </c>
      <c r="C23" s="108"/>
      <c r="D23" s="162">
        <v>0.99477124183006504</v>
      </c>
    </row>
    <row r="24" spans="1:4" x14ac:dyDescent="0.25">
      <c r="A24" s="56" t="s">
        <v>127</v>
      </c>
      <c r="B24" s="161">
        <v>0.99483204134366898</v>
      </c>
      <c r="C24" s="108"/>
      <c r="D24" s="161">
        <v>0.99483204134366898</v>
      </c>
    </row>
    <row r="25" spans="1:4" x14ac:dyDescent="0.25">
      <c r="A25" s="56" t="s">
        <v>144</v>
      </c>
      <c r="B25" s="162">
        <v>0.99489795918367396</v>
      </c>
      <c r="C25" s="108"/>
      <c r="D25" s="162">
        <v>0.99489795918367396</v>
      </c>
    </row>
    <row r="26" spans="1:4" x14ac:dyDescent="0.25">
      <c r="A26" s="56" t="s">
        <v>132</v>
      </c>
      <c r="B26" s="162">
        <v>0.99632352941176505</v>
      </c>
      <c r="C26" s="108"/>
      <c r="D26" s="162">
        <v>0.99632352941176505</v>
      </c>
    </row>
    <row r="27" spans="1:4" x14ac:dyDescent="0.25">
      <c r="A27" s="56" t="s">
        <v>139</v>
      </c>
      <c r="B27" s="161">
        <v>0.99663016006739702</v>
      </c>
      <c r="C27" s="108"/>
      <c r="D27" s="161">
        <v>0.99663016006739702</v>
      </c>
    </row>
    <row r="28" spans="1:4" x14ac:dyDescent="0.25">
      <c r="A28" s="56" t="s">
        <v>151</v>
      </c>
      <c r="B28" s="161">
        <v>0.99677938808373601</v>
      </c>
      <c r="C28" s="85"/>
      <c r="D28" s="161">
        <v>0.99677938808373601</v>
      </c>
    </row>
    <row r="29" spans="1:4" x14ac:dyDescent="0.25">
      <c r="A29" s="56" t="s">
        <v>210</v>
      </c>
      <c r="B29" s="161">
        <v>0.99677955537087104</v>
      </c>
      <c r="C29" s="108"/>
      <c r="D29" s="161">
        <v>0.99677955537087104</v>
      </c>
    </row>
    <row r="30" spans="1:4" x14ac:dyDescent="0.25">
      <c r="A30" s="56" t="s">
        <v>129</v>
      </c>
      <c r="B30" s="161">
        <v>0.99701556171392003</v>
      </c>
      <c r="C30" s="108"/>
      <c r="D30" s="161">
        <v>0.99701556171392003</v>
      </c>
    </row>
    <row r="31" spans="1:4" x14ac:dyDescent="0.25">
      <c r="A31" s="56" t="s">
        <v>150</v>
      </c>
      <c r="B31" s="162">
        <v>0.99785177228786304</v>
      </c>
      <c r="D31" s="162">
        <v>0.99785177228786304</v>
      </c>
    </row>
    <row r="32" spans="1:4" x14ac:dyDescent="0.25">
      <c r="A32" s="56" t="s">
        <v>145</v>
      </c>
      <c r="B32" s="161">
        <v>0.99842271293375395</v>
      </c>
      <c r="D32" s="161">
        <v>0.99842271293375395</v>
      </c>
    </row>
    <row r="33" spans="1:4" x14ac:dyDescent="0.25">
      <c r="A33" s="56" t="s">
        <v>153</v>
      </c>
      <c r="B33" s="161">
        <v>0.99940617577197199</v>
      </c>
      <c r="C33" s="108"/>
      <c r="D33" s="161">
        <v>0.99940617577197199</v>
      </c>
    </row>
    <row r="34" spans="1:4" x14ac:dyDescent="0.25">
      <c r="A34" s="56" t="s">
        <v>119</v>
      </c>
      <c r="B34" s="161">
        <v>1</v>
      </c>
      <c r="C34" s="108"/>
      <c r="D34" s="161">
        <v>1</v>
      </c>
    </row>
    <row r="35" spans="1:4" x14ac:dyDescent="0.25">
      <c r="A35" s="56" t="s">
        <v>123</v>
      </c>
      <c r="B35" s="161">
        <v>1</v>
      </c>
      <c r="C35" s="85"/>
      <c r="D35" s="161">
        <v>1</v>
      </c>
    </row>
    <row r="36" spans="1:4" x14ac:dyDescent="0.25">
      <c r="A36" s="56" t="s">
        <v>130</v>
      </c>
      <c r="B36" s="162">
        <v>1</v>
      </c>
      <c r="C36" s="108"/>
      <c r="D36" s="162">
        <v>1</v>
      </c>
    </row>
    <row r="37" spans="1:4" x14ac:dyDescent="0.25">
      <c r="A37" s="56" t="s">
        <v>135</v>
      </c>
      <c r="B37" s="161">
        <v>1</v>
      </c>
      <c r="C37" s="108"/>
      <c r="D37" s="161">
        <v>1</v>
      </c>
    </row>
    <row r="38" spans="1:4" x14ac:dyDescent="0.25">
      <c r="A38" s="56" t="s">
        <v>141</v>
      </c>
      <c r="B38" s="161">
        <v>1</v>
      </c>
      <c r="C38" s="108"/>
      <c r="D38" s="161">
        <v>1</v>
      </c>
    </row>
    <row r="39" spans="1:4" x14ac:dyDescent="0.25">
      <c r="A39" s="56" t="s">
        <v>190</v>
      </c>
      <c r="B39" s="161">
        <v>1</v>
      </c>
      <c r="C39" s="108"/>
      <c r="D39" s="161">
        <v>1</v>
      </c>
    </row>
    <row r="40" spans="1:4" x14ac:dyDescent="0.25">
      <c r="A40" s="56" t="s">
        <v>125</v>
      </c>
      <c r="B40" s="162"/>
      <c r="C40" s="108"/>
      <c r="D40" s="162"/>
    </row>
  </sheetData>
  <autoFilter ref="A1:D1" xr:uid="{00000000-0009-0000-0000-00002D000000}">
    <sortState ref="A2:D40">
      <sortCondition ref="D1"/>
    </sortState>
  </autoFilter>
  <sortState ref="A2:D40">
    <sortCondition ref="D2:D40"/>
  </sortState>
  <conditionalFormatting sqref="D2:D34">
    <cfRule type="cellIs" dxfId="49" priority="7" operator="lessThan">
      <formula>0.95</formula>
    </cfRule>
  </conditionalFormatting>
  <conditionalFormatting sqref="D37:D38">
    <cfRule type="cellIs" dxfId="48" priority="5" operator="lessThan">
      <formula>0.95</formula>
    </cfRule>
  </conditionalFormatting>
  <conditionalFormatting sqref="B2:B34">
    <cfRule type="cellIs" dxfId="47" priority="2" operator="lessThan">
      <formula>0.95</formula>
    </cfRule>
  </conditionalFormatting>
  <conditionalFormatting sqref="B37:B38">
    <cfRule type="cellIs" dxfId="46" priority="1" operator="lessThan">
      <formula>0.95</formula>
    </cfRule>
  </conditionalFormatting>
  <pageMargins left="0.78431372549019618" right="0.78431372549019618" top="0.98039215686274517" bottom="0.98039215686274517" header="0.50980392156862753" footer="0.50980392156862753"/>
  <pageSetup paperSize="0" orientation="landscape"/>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3"/>
  <sheetViews>
    <sheetView workbookViewId="0">
      <selection activeCell="A10" sqref="A10"/>
    </sheetView>
  </sheetViews>
  <sheetFormatPr defaultRowHeight="12.5" x14ac:dyDescent="0.25"/>
  <cols>
    <col min="1" max="1" width="142" customWidth="1"/>
    <col min="2" max="2" width="4.7265625" customWidth="1"/>
  </cols>
  <sheetData>
    <row r="1" spans="1:1" s="1" customFormat="1" ht="17.25" customHeight="1" x14ac:dyDescent="0.25">
      <c r="A1" s="20" t="s">
        <v>285</v>
      </c>
    </row>
    <row r="2" spans="1:1" s="1" customFormat="1" ht="300" customHeight="1" x14ac:dyDescent="0.25"/>
    <row r="3" spans="1:1" s="1" customFormat="1" ht="224.25" customHeight="1" x14ac:dyDescent="0.25"/>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133"/>
  <sheetViews>
    <sheetView showGridLines="0" topLeftCell="A444" zoomScale="115" zoomScaleNormal="115" workbookViewId="0">
      <selection activeCell="B465" sqref="B465"/>
    </sheetView>
  </sheetViews>
  <sheetFormatPr defaultColWidth="0" defaultRowHeight="12.5" zeroHeight="1" x14ac:dyDescent="0.25"/>
  <cols>
    <col min="1" max="1" width="63.453125" customWidth="1"/>
    <col min="2" max="2" width="23.26953125" customWidth="1"/>
    <col min="3" max="16384" width="8.7265625" hidden="1"/>
  </cols>
  <sheetData>
    <row r="1" spans="1:2" s="1" customFormat="1" ht="15.5" x14ac:dyDescent="0.25">
      <c r="A1" s="280" t="s">
        <v>285</v>
      </c>
      <c r="B1" s="281"/>
    </row>
    <row r="2" spans="1:2" s="37" customFormat="1" ht="15.5" x14ac:dyDescent="0.35">
      <c r="A2" s="41" t="s">
        <v>6</v>
      </c>
      <c r="B2" s="35"/>
    </row>
    <row r="3" spans="1:2" s="37" customFormat="1" ht="21" x14ac:dyDescent="0.25">
      <c r="A3" s="40" t="s">
        <v>42</v>
      </c>
      <c r="B3" s="40" t="s">
        <v>6</v>
      </c>
    </row>
    <row r="4" spans="1:2" s="37" customFormat="1" ht="10.5" x14ac:dyDescent="0.25">
      <c r="A4" s="39" t="str">
        <f>'MH Measure Summary'!B2</f>
        <v>Service Target Adult % (&gt;=100%)</v>
      </c>
      <c r="B4" s="113">
        <f>'MH Measure Summary'!B3</f>
        <v>1.0561594202898601</v>
      </c>
    </row>
    <row r="5" spans="1:2" s="37" customFormat="1" ht="10.5" x14ac:dyDescent="0.25">
      <c r="A5" s="39" t="str">
        <f>'MH Measure Summary'!C2</f>
        <v>Adult Counseling Target % (&gt;= 12%)</v>
      </c>
      <c r="B5" s="113">
        <f>'MH Measure Summary'!C3</f>
        <v>0.39873417721519</v>
      </c>
    </row>
    <row r="6" spans="1:2" s="37" customFormat="1" ht="10.5" x14ac:dyDescent="0.25">
      <c r="A6" s="39" t="str">
        <f>'MH Measure Summary'!D2</f>
        <v>ACT Target % (&gt;=54%)</v>
      </c>
      <c r="B6" s="113">
        <f>'MH Measure Summary'!D3</f>
        <v>0.85626283367556499</v>
      </c>
    </row>
    <row r="7" spans="1:2" s="37" customFormat="1" ht="10.5" x14ac:dyDescent="0.25">
      <c r="A7" s="39" t="str">
        <f>'MH Measure Summary'!E2</f>
        <v>Child and Youth Service Target % (&gt;=100%)</v>
      </c>
      <c r="B7" s="113">
        <f>'MH Measure Summary'!E3</f>
        <v>0.90828677839851002</v>
      </c>
    </row>
    <row r="8" spans="1:2" s="37" customFormat="1" ht="10.5" x14ac:dyDescent="0.25">
      <c r="A8" s="39" t="str">
        <f>'MH Measure Summary'!F2</f>
        <v>Family Partner Supports Services for LOCs 2, 3, 4 and YC % (&gt;=10%)</v>
      </c>
      <c r="B8" s="113">
        <f>'MH Measure Summary'!F3</f>
        <v>0.12093023255814001</v>
      </c>
    </row>
    <row r="9" spans="1:2" s="37" customFormat="1" ht="10.5" x14ac:dyDescent="0.25">
      <c r="A9" s="39" t="str">
        <f>'MH Measure Summary'!G2</f>
        <v>Community Tenure 2020 % (&gt;=96.8%)</v>
      </c>
      <c r="B9" s="114">
        <f>'MH Measure Summary'!G3</f>
        <v>0.98099999999999998</v>
      </c>
    </row>
    <row r="10" spans="1:2" s="37" customFormat="1" ht="10.5" x14ac:dyDescent="0.25">
      <c r="A10" s="39" t="str">
        <f>'MH Measure Summary'!H2</f>
        <v>Adult Improvement % (&gt;=20%)</v>
      </c>
      <c r="B10" s="113">
        <f>'MH Measure Summary'!H3</f>
        <v>0.40606571187868601</v>
      </c>
    </row>
    <row r="11" spans="1:2" s="37" customFormat="1" ht="10.5" x14ac:dyDescent="0.25">
      <c r="A11" s="39" t="str">
        <f>'MH Measure Summary'!I2</f>
        <v>Adult Monthly Service Provision % (&gt;=65.6%)</v>
      </c>
      <c r="B11" s="114">
        <f>'MH Measure Summary'!I3</f>
        <v>0.48822374877330699</v>
      </c>
    </row>
    <row r="12" spans="1:2" s="37" customFormat="1" ht="10.5" x14ac:dyDescent="0.25">
      <c r="A12" s="39" t="str">
        <f>'MH Measure Summary'!J2</f>
        <v>Employment Improvement % (&gt;=39.8%)</v>
      </c>
      <c r="B12" s="114">
        <f>'MH Measure Summary'!J3</f>
        <v>0.79900000000000004</v>
      </c>
    </row>
    <row r="13" spans="1:2" s="37" customFormat="1" ht="10.5" x14ac:dyDescent="0.25">
      <c r="A13" s="39" t="str">
        <f>'MH Measure Summary'!K2</f>
        <v>Residential Stability % (&gt;=84%)</v>
      </c>
      <c r="B13" s="114">
        <f>'MH Measure Summary'!K3</f>
        <v>0.875</v>
      </c>
    </row>
    <row r="14" spans="1:2" s="37" customFormat="1" ht="10.5" x14ac:dyDescent="0.25">
      <c r="A14" s="39" t="str">
        <f>'MH Measure Summary'!L2</f>
        <v>Educational or Volunteering Strengths % (&gt;=26.5%)</v>
      </c>
      <c r="B14" s="114">
        <f>'MH Measure Summary'!L3</f>
        <v>0.34699999999999998</v>
      </c>
    </row>
    <row r="15" spans="1:2" s="37" customFormat="1" ht="10.5" x14ac:dyDescent="0.25">
      <c r="A15" s="39" t="str">
        <f>'MH Measure Summary'!M2</f>
        <v>Hospitalization % (&lt;=1.9%)</v>
      </c>
      <c r="B15" s="114">
        <f>'MH Measure Summary'!M3</f>
        <v>1.8512282380069699E-2</v>
      </c>
    </row>
    <row r="16" spans="1:2" s="37" customFormat="1" ht="10.5" x14ac:dyDescent="0.25">
      <c r="A16" s="39" t="str">
        <f>'MH Measure Summary'!N2</f>
        <v>Effective Crisis Response % (&gt;=75.1%)</v>
      </c>
      <c r="B16" s="114">
        <f>'MH Measure Summary'!N3</f>
        <v>0.839090909090909</v>
      </c>
    </row>
    <row r="17" spans="1:2" s="37" customFormat="1" ht="10.5" x14ac:dyDescent="0.25">
      <c r="A17" s="39" t="str">
        <f>'MH Measure Summary'!O2</f>
        <v>Frequent Admission % (&lt;=0.3%)</v>
      </c>
      <c r="B17" s="114">
        <f>'MH Measure Summary'!O3</f>
        <v>4.4566335275968497E-3</v>
      </c>
    </row>
    <row r="18" spans="1:2" s="37" customFormat="1" ht="10.5" x14ac:dyDescent="0.25">
      <c r="A18" s="39" t="str">
        <f>'MH Measure Summary'!P2</f>
        <v>Access to Crisis Response Services % (&gt;=52.2%)</v>
      </c>
      <c r="B18" s="114">
        <f>'MH Measure Summary'!P3</f>
        <v>0.80590062111801197</v>
      </c>
    </row>
    <row r="19" spans="1:2" s="37" customFormat="1" ht="10.5" x14ac:dyDescent="0.25">
      <c r="A19" s="39" t="str">
        <f>'MH Measure Summary'!Q2</f>
        <v>Jail Diversion % (&lt;=10.46%)</v>
      </c>
      <c r="B19" s="115">
        <f>'MH Measure Summary'!Q3</f>
        <v>0.12158282208589</v>
      </c>
    </row>
    <row r="20" spans="1:2" s="37" customFormat="1" ht="10.5" x14ac:dyDescent="0.25">
      <c r="A20" s="39" t="str">
        <f>'MH Measure Summary'!R2</f>
        <v>Juvenile Justice Avoidance % (&gt;=95%)</v>
      </c>
      <c r="B20" s="113">
        <f>'MH Measure Summary'!R3</f>
        <v>1</v>
      </c>
    </row>
    <row r="21" spans="1:2" s="37" customFormat="1" ht="10.5" x14ac:dyDescent="0.25">
      <c r="A21" s="39" t="str">
        <f>'MH Measure Summary'!S2</f>
        <v>Child and Youth Improvement Measure % (&gt;=25%)</v>
      </c>
      <c r="B21" s="113">
        <f>'MH Measure Summary'!S3</f>
        <v>0.46500000000000002</v>
      </c>
    </row>
    <row r="22" spans="1:2" s="37" customFormat="1" ht="10.5" x14ac:dyDescent="0.25">
      <c r="A22" s="39" t="str">
        <f>'MH Measure Summary'!T2</f>
        <v>Child and Youth Monthly Service Provision % (&gt;=65%)</v>
      </c>
      <c r="B22" s="113">
        <f>'MH Measure Summary'!T3</f>
        <v>0.48822374877330699</v>
      </c>
    </row>
    <row r="23" spans="1:2" s="37" customFormat="1" ht="10.5" x14ac:dyDescent="0.25">
      <c r="A23" s="39" t="str">
        <f>'MH Measure Summary'!U2</f>
        <v>Child and Youth School % (&gt;=60%)</v>
      </c>
      <c r="B23" s="113">
        <f>'MH Measure Summary'!U3</f>
        <v>0.78200000000000003</v>
      </c>
    </row>
    <row r="24" spans="1:2" s="37" customFormat="1" ht="10.5" x14ac:dyDescent="0.25">
      <c r="A24" s="39" t="str">
        <f>'MH Measure Summary'!V2</f>
        <v>Family and Living Situation % (&gt;=67.5%)</v>
      </c>
      <c r="B24" s="114">
        <f>'MH Measure Summary'!V3</f>
        <v>0.71699999999999997</v>
      </c>
    </row>
    <row r="25" spans="1:2" s="1" customFormat="1" ht="10.5" x14ac:dyDescent="0.25">
      <c r="A25" s="39" t="str">
        <f>'MH Measure Summary'!W2</f>
        <v>Follow-Up Within 7 Days: Face-to-Face (CARE Based) % (&gt;=75% Annual Measure)</v>
      </c>
      <c r="B25" s="113">
        <f>'MH Measure Summary'!W3</f>
        <v>0.6853932584269663</v>
      </c>
    </row>
    <row r="26" spans="1:2" s="1" customFormat="1" ht="10.5" x14ac:dyDescent="0.25">
      <c r="A26" s="39" t="str">
        <f>'MH Measure Summary'!X2</f>
        <v>Long-Term Services and Support Screen Follow-Up (&gt;=70% Annual Measure)</v>
      </c>
      <c r="B26" s="113">
        <f>'MH Measure Summary'!X3</f>
        <v>0</v>
      </c>
    </row>
    <row r="27" spans="1:2" s="1" customFormat="1" ht="10.5" x14ac:dyDescent="0.25">
      <c r="A27" s="39" t="str">
        <f>'MH Measure Summary'!Y2</f>
        <v>Community Linkage % (&gt;=23% Annual Measure)</v>
      </c>
      <c r="B27" s="113">
        <f>'MH Measure Summary'!Y3</f>
        <v>0.29122055674518199</v>
      </c>
    </row>
    <row r="28" spans="1:2" s="1" customFormat="1" ht="10.5" x14ac:dyDescent="0.25">
      <c r="A28" s="39" t="str">
        <f>'MH Measure Summary'!Z2</f>
        <v>Crisis Follow-Up Within 30 Days % (&gt;=90%)</v>
      </c>
      <c r="B28" s="113">
        <f>'MH Measure Summary'!Z3</f>
        <v>0.99115044247787598</v>
      </c>
    </row>
    <row r="29" spans="1:2" s="1" customFormat="1" ht="8" x14ac:dyDescent="0.25">
      <c r="A29" s="35"/>
      <c r="B29" s="35"/>
    </row>
    <row r="30" spans="1:2" s="1" customFormat="1" ht="15.5" x14ac:dyDescent="0.35">
      <c r="A30" s="41" t="s">
        <v>7</v>
      </c>
      <c r="B30" s="35"/>
    </row>
    <row r="31" spans="1:2" s="1" customFormat="1" ht="10.5" x14ac:dyDescent="0.25">
      <c r="A31" s="40" t="s">
        <v>42</v>
      </c>
      <c r="B31" s="36" t="s">
        <v>43</v>
      </c>
    </row>
    <row r="32" spans="1:2" s="1" customFormat="1" ht="10.5" x14ac:dyDescent="0.25">
      <c r="A32" s="39" t="str">
        <f t="shared" ref="A32:A53" si="0">A4</f>
        <v>Service Target Adult % (&gt;=100%)</v>
      </c>
      <c r="B32" s="113">
        <f>'MH Measure Summary'!B4</f>
        <v>1.06841831425598</v>
      </c>
    </row>
    <row r="33" spans="1:2" s="1" customFormat="1" ht="10.5" x14ac:dyDescent="0.25">
      <c r="A33" s="39" t="str">
        <f t="shared" si="0"/>
        <v>Adult Counseling Target % (&gt;= 12%)</v>
      </c>
      <c r="B33" s="113">
        <f>'MH Measure Summary'!C4</f>
        <v>0.35882831570382401</v>
      </c>
    </row>
    <row r="34" spans="1:2" s="1" customFormat="1" ht="10.5" x14ac:dyDescent="0.25">
      <c r="A34" s="39" t="str">
        <f t="shared" si="0"/>
        <v>ACT Target % (&gt;=54%)</v>
      </c>
      <c r="B34" s="113">
        <f>'MH Measure Summary'!D4</f>
        <v>0.59121621621621601</v>
      </c>
    </row>
    <row r="35" spans="1:2" s="1" customFormat="1" ht="10.5" x14ac:dyDescent="0.25">
      <c r="A35" s="39" t="str">
        <f t="shared" si="0"/>
        <v>Child and Youth Service Target % (&gt;=100%)</v>
      </c>
      <c r="B35" s="113">
        <f>'MH Measure Summary'!E4</f>
        <v>0.97207524985302796</v>
      </c>
    </row>
    <row r="36" spans="1:2" s="1" customFormat="1" ht="10.5" x14ac:dyDescent="0.25">
      <c r="A36" s="39" t="str">
        <f t="shared" si="0"/>
        <v>Family Partner Supports Services for LOCs 2, 3, 4 and YC % (&gt;=10%)</v>
      </c>
      <c r="B36" s="113">
        <f>'MH Measure Summary'!F4</f>
        <v>0</v>
      </c>
    </row>
    <row r="37" spans="1:2" s="1" customFormat="1" ht="10.5" x14ac:dyDescent="0.25">
      <c r="A37" s="39" t="str">
        <f t="shared" si="0"/>
        <v>Community Tenure 2020 % (&gt;=96.8%)</v>
      </c>
      <c r="B37" s="114">
        <f>'MH Measure Summary'!G4</f>
        <v>0.996</v>
      </c>
    </row>
    <row r="38" spans="1:2" s="1" customFormat="1" ht="10.5" x14ac:dyDescent="0.25">
      <c r="A38" s="39" t="str">
        <f t="shared" si="0"/>
        <v>Adult Improvement % (&gt;=20%)</v>
      </c>
      <c r="B38" s="113">
        <f>'MH Measure Summary'!H4</f>
        <v>0.365671641791045</v>
      </c>
    </row>
    <row r="39" spans="1:2" s="1" customFormat="1" ht="10.5" x14ac:dyDescent="0.25">
      <c r="A39" s="39" t="str">
        <f t="shared" si="0"/>
        <v>Adult Monthly Service Provision % (&gt;=65.6%)</v>
      </c>
      <c r="B39" s="114">
        <f>'MH Measure Summary'!I4</f>
        <v>0.221959459459459</v>
      </c>
    </row>
    <row r="40" spans="1:2" s="1" customFormat="1" ht="10.5" x14ac:dyDescent="0.25">
      <c r="A40" s="39" t="str">
        <f t="shared" si="0"/>
        <v>Employment Improvement % (&gt;=39.8%)</v>
      </c>
      <c r="B40" s="114">
        <f>'MH Measure Summary'!J4</f>
        <v>0.54</v>
      </c>
    </row>
    <row r="41" spans="1:2" s="1" customFormat="1" ht="10.5" x14ac:dyDescent="0.25">
      <c r="A41" s="39" t="str">
        <f t="shared" si="0"/>
        <v>Residential Stability % (&gt;=84%)</v>
      </c>
      <c r="B41" s="114">
        <f>'MH Measure Summary'!K4</f>
        <v>0.91800000000000004</v>
      </c>
    </row>
    <row r="42" spans="1:2" s="1" customFormat="1" ht="10.5" x14ac:dyDescent="0.25">
      <c r="A42" s="39" t="str">
        <f t="shared" si="0"/>
        <v>Educational or Volunteering Strengths % (&gt;=26.5%)</v>
      </c>
      <c r="B42" s="114">
        <f>'MH Measure Summary'!L4</f>
        <v>0.59699999999999998</v>
      </c>
    </row>
    <row r="43" spans="1:2" s="1" customFormat="1" ht="10.5" x14ac:dyDescent="0.25">
      <c r="A43" s="39" t="str">
        <f t="shared" si="0"/>
        <v>Hospitalization % (&lt;=1.9%)</v>
      </c>
      <c r="B43" s="114">
        <f>'MH Measure Summary'!M4</f>
        <v>7.5269416074082501E-3</v>
      </c>
    </row>
    <row r="44" spans="1:2" s="1" customFormat="1" ht="10.5" x14ac:dyDescent="0.25">
      <c r="A44" s="39" t="str">
        <f t="shared" si="0"/>
        <v>Effective Crisis Response % (&gt;=75.1%)</v>
      </c>
      <c r="B44" s="114">
        <f>'MH Measure Summary'!N4</f>
        <v>0.93344155844155796</v>
      </c>
    </row>
    <row r="45" spans="1:2" s="1" customFormat="1" ht="10.5" x14ac:dyDescent="0.25">
      <c r="A45" s="39" t="str">
        <f t="shared" si="0"/>
        <v>Frequent Admission % (&lt;=0.3%)</v>
      </c>
      <c r="B45" s="114">
        <f>'MH Measure Summary'!O4</f>
        <v>1.9276489108783701E-4</v>
      </c>
    </row>
    <row r="46" spans="1:2" s="1" customFormat="1" ht="10.5" x14ac:dyDescent="0.25">
      <c r="A46" s="39" t="str">
        <f t="shared" si="0"/>
        <v>Access to Crisis Response Services % (&gt;=52.2%)</v>
      </c>
      <c r="B46" s="114">
        <f>'MH Measure Summary'!P4</f>
        <v>0.119205298013245</v>
      </c>
    </row>
    <row r="47" spans="1:2" s="1" customFormat="1" ht="10.5" x14ac:dyDescent="0.25">
      <c r="A47" s="39" t="str">
        <f t="shared" si="0"/>
        <v>Jail Diversion % (&lt;=10.46%)</v>
      </c>
      <c r="B47" s="115">
        <f>'MH Measure Summary'!Q4</f>
        <v>5.9189459639759801E-2</v>
      </c>
    </row>
    <row r="48" spans="1:2" s="1" customFormat="1" ht="10.5" x14ac:dyDescent="0.25">
      <c r="A48" s="39" t="str">
        <f t="shared" si="0"/>
        <v>Juvenile Justice Avoidance % (&gt;=95%)</v>
      </c>
      <c r="B48" s="113">
        <f>'MH Measure Summary'!R4</f>
        <v>0.99008264462809903</v>
      </c>
    </row>
    <row r="49" spans="1:2" s="1" customFormat="1" ht="10.5" x14ac:dyDescent="0.25">
      <c r="A49" s="39" t="str">
        <f t="shared" si="0"/>
        <v>Child and Youth Improvement Measure % (&gt;=25%)</v>
      </c>
      <c r="B49" s="113">
        <f>'MH Measure Summary'!S4</f>
        <v>0.54700000000000004</v>
      </c>
    </row>
    <row r="50" spans="1:2" s="1" customFormat="1" ht="10.5" x14ac:dyDescent="0.25">
      <c r="A50" s="39" t="str">
        <f t="shared" si="0"/>
        <v>Child and Youth Monthly Service Provision % (&gt;=65%)</v>
      </c>
      <c r="B50" s="113">
        <f>'MH Measure Summary'!T4</f>
        <v>0.221959459459459</v>
      </c>
    </row>
    <row r="51" spans="1:2" s="1" customFormat="1" ht="10.5" x14ac:dyDescent="0.25">
      <c r="A51" s="39" t="str">
        <f t="shared" si="0"/>
        <v>Child and Youth School % (&gt;=60%)</v>
      </c>
      <c r="B51" s="113">
        <f>'MH Measure Summary'!U4</f>
        <v>0.75600000000000001</v>
      </c>
    </row>
    <row r="52" spans="1:2" s="1" customFormat="1" ht="10.5" x14ac:dyDescent="0.25">
      <c r="A52" s="39" t="str">
        <f t="shared" si="0"/>
        <v>Family and Living Situation % (&gt;=67.5%)</v>
      </c>
      <c r="B52" s="114">
        <f>'MH Measure Summary'!V4</f>
        <v>0.83299999999999996</v>
      </c>
    </row>
    <row r="53" spans="1:2" s="1" customFormat="1" ht="10.5" x14ac:dyDescent="0.25">
      <c r="A53" s="39" t="str">
        <f t="shared" si="0"/>
        <v>Follow-Up Within 7 Days: Face-to-Face (CARE Based) % (&gt;=75% Annual Measure)</v>
      </c>
      <c r="B53" s="113">
        <f>'MH Measure Summary'!W4</f>
        <v>0.77777777777777779</v>
      </c>
    </row>
    <row r="54" spans="1:2" s="1" customFormat="1" ht="10.5" x14ac:dyDescent="0.25">
      <c r="A54" s="39" t="str">
        <f t="shared" ref="A54:A56" si="1">A26</f>
        <v>Long-Term Services and Support Screen Follow-Up (&gt;=70% Annual Measure)</v>
      </c>
      <c r="B54" s="113">
        <f>'MH Measure Summary'!X4</f>
        <v>0.25</v>
      </c>
    </row>
    <row r="55" spans="1:2" s="1" customFormat="1" ht="10.5" x14ac:dyDescent="0.25">
      <c r="A55" s="39" t="str">
        <f t="shared" si="1"/>
        <v>Community Linkage % (&gt;=23% Annual Measure)</v>
      </c>
      <c r="B55" s="113">
        <f>'MH Measure Summary'!Y4</f>
        <v>0.184782608695652</v>
      </c>
    </row>
    <row r="56" spans="1:2" s="1" customFormat="1" ht="10.5" x14ac:dyDescent="0.25">
      <c r="A56" s="39" t="str">
        <f t="shared" si="1"/>
        <v>Crisis Follow-Up Within 30 Days % (&gt;=90%)</v>
      </c>
      <c r="B56" s="113">
        <f>'MH Measure Summary'!Z4</f>
        <v>1</v>
      </c>
    </row>
    <row r="57" spans="1:2" s="1" customFormat="1" ht="10" x14ac:dyDescent="0.25">
      <c r="A57" s="35"/>
      <c r="B57" s="113"/>
    </row>
    <row r="58" spans="1:2" s="1" customFormat="1" ht="15.5" x14ac:dyDescent="0.35">
      <c r="A58" s="177" t="s">
        <v>8</v>
      </c>
      <c r="B58" s="35"/>
    </row>
    <row r="59" spans="1:2" s="1" customFormat="1" ht="10.5" x14ac:dyDescent="0.25">
      <c r="A59" s="40" t="s">
        <v>42</v>
      </c>
      <c r="B59" s="36" t="s">
        <v>44</v>
      </c>
    </row>
    <row r="60" spans="1:2" s="1" customFormat="1" ht="10.5" x14ac:dyDescent="0.25">
      <c r="A60" s="39" t="str">
        <f t="shared" ref="A60:A81" si="2">A4</f>
        <v>Service Target Adult % (&gt;=100%)</v>
      </c>
      <c r="B60" s="113">
        <f>'MH Measure Summary'!B5</f>
        <v>0.83583356920464202</v>
      </c>
    </row>
    <row r="61" spans="1:2" s="1" customFormat="1" ht="10.5" x14ac:dyDescent="0.25">
      <c r="A61" s="39" t="str">
        <f t="shared" si="2"/>
        <v>Adult Counseling Target % (&gt;= 12%)</v>
      </c>
      <c r="B61" s="113">
        <f>'MH Measure Summary'!C5</f>
        <v>0.29149959903769002</v>
      </c>
    </row>
    <row r="62" spans="1:2" s="1" customFormat="1" ht="10.5" x14ac:dyDescent="0.25">
      <c r="A62" s="39" t="str">
        <f t="shared" si="2"/>
        <v>ACT Target % (&gt;=54%)</v>
      </c>
      <c r="B62" s="113">
        <f>'MH Measure Summary'!D5</f>
        <v>0.85133020344288002</v>
      </c>
    </row>
    <row r="63" spans="1:2" s="1" customFormat="1" ht="10.5" x14ac:dyDescent="0.25">
      <c r="A63" s="39" t="str">
        <f t="shared" si="2"/>
        <v>Child and Youth Service Target % (&gt;=100%)</v>
      </c>
      <c r="B63" s="113">
        <f>'MH Measure Summary'!E5</f>
        <v>0.78774205677759002</v>
      </c>
    </row>
    <row r="64" spans="1:2" s="1" customFormat="1" ht="10.5" x14ac:dyDescent="0.25">
      <c r="A64" s="39" t="str">
        <f t="shared" si="2"/>
        <v>Family Partner Supports Services for LOCs 2, 3, 4 and YC % (&gt;=10%)</v>
      </c>
      <c r="B64" s="113">
        <f>'MH Measure Summary'!F5</f>
        <v>1.1012282930961501E-2</v>
      </c>
    </row>
    <row r="65" spans="1:2" s="1" customFormat="1" ht="10.5" x14ac:dyDescent="0.25">
      <c r="A65" s="39" t="str">
        <f t="shared" si="2"/>
        <v>Community Tenure 2020 % (&gt;=96.8%)</v>
      </c>
      <c r="B65" s="114">
        <f>'MH Measure Summary'!G5</f>
        <v>0.99299999999999999</v>
      </c>
    </row>
    <row r="66" spans="1:2" s="1" customFormat="1" ht="10.5" x14ac:dyDescent="0.25">
      <c r="A66" s="39" t="str">
        <f t="shared" si="2"/>
        <v>Adult Improvement % (&gt;=20%)</v>
      </c>
      <c r="B66" s="113">
        <f>'MH Measure Summary'!H5</f>
        <v>0.50394055392929504</v>
      </c>
    </row>
    <row r="67" spans="1:2" s="1" customFormat="1" ht="10.5" x14ac:dyDescent="0.25">
      <c r="A67" s="39" t="str">
        <f t="shared" si="2"/>
        <v>Adult Monthly Service Provision % (&gt;=65.6%)</v>
      </c>
      <c r="B67" s="114">
        <f>'MH Measure Summary'!I5</f>
        <v>0.279754921131534</v>
      </c>
    </row>
    <row r="68" spans="1:2" s="1" customFormat="1" ht="10.5" x14ac:dyDescent="0.25">
      <c r="A68" s="39" t="str">
        <f t="shared" si="2"/>
        <v>Employment Improvement % (&gt;=39.8%)</v>
      </c>
      <c r="B68" s="114">
        <f>'MH Measure Summary'!J5</f>
        <v>0.54200000000000004</v>
      </c>
    </row>
    <row r="69" spans="1:2" s="1" customFormat="1" ht="10.5" x14ac:dyDescent="0.25">
      <c r="A69" s="39" t="str">
        <f t="shared" si="2"/>
        <v>Residential Stability % (&gt;=84%)</v>
      </c>
      <c r="B69" s="114">
        <f>'MH Measure Summary'!K5</f>
        <v>0.79</v>
      </c>
    </row>
    <row r="70" spans="1:2" s="1" customFormat="1" ht="10.5" x14ac:dyDescent="0.25">
      <c r="A70" s="39" t="str">
        <f t="shared" si="2"/>
        <v>Educational or Volunteering Strengths % (&gt;=26.5%)</v>
      </c>
      <c r="B70" s="114">
        <f>'MH Measure Summary'!L5</f>
        <v>0.36099999999999999</v>
      </c>
    </row>
    <row r="71" spans="1:2" s="1" customFormat="1" ht="10.5" x14ac:dyDescent="0.25">
      <c r="A71" s="39" t="str">
        <f t="shared" si="2"/>
        <v>Hospitalization % (&lt;=1.9%)</v>
      </c>
      <c r="B71" s="114">
        <f>'MH Measure Summary'!M5</f>
        <v>8.4565143241384904E-3</v>
      </c>
    </row>
    <row r="72" spans="1:2" s="1" customFormat="1" ht="10.5" x14ac:dyDescent="0.25">
      <c r="A72" s="39" t="str">
        <f t="shared" si="2"/>
        <v>Effective Crisis Response % (&gt;=75.1%)</v>
      </c>
      <c r="B72" s="114">
        <f>'MH Measure Summary'!N5</f>
        <v>0.97665229885057503</v>
      </c>
    </row>
    <row r="73" spans="1:2" s="1" customFormat="1" ht="10.5" x14ac:dyDescent="0.25">
      <c r="A73" s="39" t="str">
        <f t="shared" si="2"/>
        <v>Frequent Admission % (&lt;=0.3%)</v>
      </c>
      <c r="B73" s="114">
        <f>'MH Measure Summary'!O5</f>
        <v>6.9314479794829105E-5</v>
      </c>
    </row>
    <row r="74" spans="1:2" s="1" customFormat="1" ht="10.5" x14ac:dyDescent="0.25">
      <c r="A74" s="39" t="str">
        <f t="shared" si="2"/>
        <v>Access to Crisis Response Services % (&gt;=52.2%)</v>
      </c>
      <c r="B74" s="114">
        <f>'MH Measure Summary'!P5</f>
        <v>0.61403508771929804</v>
      </c>
    </row>
    <row r="75" spans="1:2" s="1" customFormat="1" ht="10.5" x14ac:dyDescent="0.25">
      <c r="A75" s="39" t="str">
        <f t="shared" si="2"/>
        <v>Jail Diversion % (&lt;=10.46%)</v>
      </c>
      <c r="B75" s="115">
        <f>'MH Measure Summary'!Q5</f>
        <v>9.5276211950394596E-2</v>
      </c>
    </row>
    <row r="76" spans="1:2" s="1" customFormat="1" ht="10.5" x14ac:dyDescent="0.25">
      <c r="A76" s="39" t="str">
        <f t="shared" si="2"/>
        <v>Juvenile Justice Avoidance % (&gt;=95%)</v>
      </c>
      <c r="B76" s="113">
        <f>'MH Measure Summary'!R5</f>
        <v>0.99020887728459495</v>
      </c>
    </row>
    <row r="77" spans="1:2" s="1" customFormat="1" ht="10.5" x14ac:dyDescent="0.25">
      <c r="A77" s="39" t="str">
        <f t="shared" si="2"/>
        <v>Child and Youth Improvement Measure % (&gt;=25%)</v>
      </c>
      <c r="B77" s="113">
        <f>'MH Measure Summary'!S5</f>
        <v>0.44500000000000001</v>
      </c>
    </row>
    <row r="78" spans="1:2" s="1" customFormat="1" ht="10.5" x14ac:dyDescent="0.25">
      <c r="A78" s="39" t="str">
        <f t="shared" si="2"/>
        <v>Child and Youth Monthly Service Provision % (&gt;=65%)</v>
      </c>
      <c r="B78" s="113">
        <f>'MH Measure Summary'!T5</f>
        <v>0.279754921131534</v>
      </c>
    </row>
    <row r="79" spans="1:2" s="1" customFormat="1" ht="10.5" x14ac:dyDescent="0.25">
      <c r="A79" s="39" t="str">
        <f t="shared" si="2"/>
        <v>Child and Youth School % (&gt;=60%)</v>
      </c>
      <c r="B79" s="113">
        <f>'MH Measure Summary'!U5</f>
        <v>0.78300000000000003</v>
      </c>
    </row>
    <row r="80" spans="1:2" s="1" customFormat="1" ht="10.5" x14ac:dyDescent="0.25">
      <c r="A80" s="39" t="str">
        <f t="shared" si="2"/>
        <v>Family and Living Situation % (&gt;=67.5%)</v>
      </c>
      <c r="B80" s="114">
        <f>'MH Measure Summary'!V5</f>
        <v>0.67700000000000005</v>
      </c>
    </row>
    <row r="81" spans="1:2" s="1" customFormat="1" ht="10.5" x14ac:dyDescent="0.25">
      <c r="A81" s="39" t="str">
        <f t="shared" si="2"/>
        <v>Follow-Up Within 7 Days: Face-to-Face (CARE Based) % (&gt;=75% Annual Measure)</v>
      </c>
      <c r="B81" s="113">
        <f>'MH Measure Summary'!W5</f>
        <v>0.1717557251908397</v>
      </c>
    </row>
    <row r="82" spans="1:2" s="1" customFormat="1" ht="10.5" x14ac:dyDescent="0.25">
      <c r="A82" s="39" t="str">
        <f t="shared" ref="A82:A84" si="3">A26</f>
        <v>Long-Term Services and Support Screen Follow-Up (&gt;=70% Annual Measure)</v>
      </c>
      <c r="B82" s="113">
        <f>'MH Measure Summary'!X5</f>
        <v>0.532258064516129</v>
      </c>
    </row>
    <row r="83" spans="1:2" s="1" customFormat="1" ht="10.5" x14ac:dyDescent="0.25">
      <c r="A83" s="39" t="str">
        <f t="shared" si="3"/>
        <v>Community Linkage % (&gt;=23% Annual Measure)</v>
      </c>
      <c r="B83" s="113">
        <f>'MH Measure Summary'!Y5</f>
        <v>0.230186227804244</v>
      </c>
    </row>
    <row r="84" spans="1:2" s="1" customFormat="1" ht="10.5" x14ac:dyDescent="0.25">
      <c r="A84" s="39" t="str">
        <f t="shared" si="3"/>
        <v>Crisis Follow-Up Within 30 Days % (&gt;=90%)</v>
      </c>
      <c r="B84" s="113">
        <f>'MH Measure Summary'!Z5</f>
        <v>1</v>
      </c>
    </row>
    <row r="85" spans="1:2" s="1" customFormat="1" ht="13" customHeight="1" x14ac:dyDescent="0.25">
      <c r="A85" s="35"/>
      <c r="B85" s="35"/>
    </row>
    <row r="86" spans="1:2" s="1" customFormat="1" ht="15.5" x14ac:dyDescent="0.35">
      <c r="A86" s="177" t="s">
        <v>9</v>
      </c>
      <c r="B86" s="35"/>
    </row>
    <row r="87" spans="1:2" s="1" customFormat="1" ht="10.5" x14ac:dyDescent="0.25">
      <c r="A87" s="40" t="s">
        <v>42</v>
      </c>
      <c r="B87" s="36" t="s">
        <v>45</v>
      </c>
    </row>
    <row r="88" spans="1:2" s="1" customFormat="1" ht="10.5" x14ac:dyDescent="0.25">
      <c r="A88" s="39" t="str">
        <f t="shared" ref="A88:A112" si="4">A4</f>
        <v>Service Target Adult % (&gt;=100%)</v>
      </c>
      <c r="B88" s="113">
        <f>'MH Measure Summary'!B6</f>
        <v>1.0865800865800901</v>
      </c>
    </row>
    <row r="89" spans="1:2" s="1" customFormat="1" ht="10.5" x14ac:dyDescent="0.25">
      <c r="A89" s="39" t="str">
        <f t="shared" si="4"/>
        <v>Adult Counseling Target % (&gt;= 12%)</v>
      </c>
      <c r="B89" s="113">
        <f>'MH Measure Summary'!C6</f>
        <v>0.65006385696040903</v>
      </c>
    </row>
    <row r="90" spans="1:2" s="1" customFormat="1" ht="10.5" x14ac:dyDescent="0.25">
      <c r="A90" s="39" t="str">
        <f t="shared" si="4"/>
        <v>ACT Target % (&gt;=54%)</v>
      </c>
      <c r="B90" s="113">
        <f>'MH Measure Summary'!D6</f>
        <v>0.83456425406203805</v>
      </c>
    </row>
    <row r="91" spans="1:2" s="1" customFormat="1" ht="10.5" x14ac:dyDescent="0.25">
      <c r="A91" s="39" t="str">
        <f t="shared" si="4"/>
        <v>Child and Youth Service Target % (&gt;=100%)</v>
      </c>
      <c r="B91" s="113">
        <f>'MH Measure Summary'!E6</f>
        <v>0.86603942652329802</v>
      </c>
    </row>
    <row r="92" spans="1:2" s="1" customFormat="1" ht="10.5" x14ac:dyDescent="0.25">
      <c r="A92" s="39" t="str">
        <f t="shared" si="4"/>
        <v>Family Partner Supports Services for LOCs 2, 3, 4 and YC % (&gt;=10%)</v>
      </c>
      <c r="B92" s="113">
        <f>'MH Measure Summary'!F6</f>
        <v>5.3862508858965298E-2</v>
      </c>
    </row>
    <row r="93" spans="1:2" s="1" customFormat="1" ht="10.5" x14ac:dyDescent="0.25">
      <c r="A93" s="39" t="str">
        <f t="shared" si="4"/>
        <v>Community Tenure 2020 % (&gt;=96.8%)</v>
      </c>
      <c r="B93" s="114">
        <f>'MH Measure Summary'!G6</f>
        <v>0.99099999999999999</v>
      </c>
    </row>
    <row r="94" spans="1:2" s="1" customFormat="1" ht="10.5" x14ac:dyDescent="0.25">
      <c r="A94" s="39" t="str">
        <f t="shared" si="4"/>
        <v>Adult Improvement % (&gt;=20%)</v>
      </c>
      <c r="B94" s="113">
        <f>'MH Measure Summary'!H6</f>
        <v>0.59851301115241595</v>
      </c>
    </row>
    <row r="95" spans="1:2" s="1" customFormat="1" ht="10.5" x14ac:dyDescent="0.25">
      <c r="A95" s="39" t="str">
        <f t="shared" si="4"/>
        <v>Adult Monthly Service Provision % (&gt;=65.6%)</v>
      </c>
      <c r="B95" s="113">
        <f>'MH Measure Summary'!I6</f>
        <v>0.24150943396226399</v>
      </c>
    </row>
    <row r="96" spans="1:2" s="1" customFormat="1" ht="10.5" x14ac:dyDescent="0.25">
      <c r="A96" s="39" t="str">
        <f t="shared" si="4"/>
        <v>Employment Improvement % (&gt;=39.8%)</v>
      </c>
      <c r="B96" s="114">
        <f>'MH Measure Summary'!J6</f>
        <v>0.41699999999999998</v>
      </c>
    </row>
    <row r="97" spans="1:2" s="1" customFormat="1" ht="10.5" x14ac:dyDescent="0.25">
      <c r="A97" s="39" t="str">
        <f t="shared" si="4"/>
        <v>Residential Stability % (&gt;=84%)</v>
      </c>
      <c r="B97" s="114">
        <f>'MH Measure Summary'!K6</f>
        <v>0.92</v>
      </c>
    </row>
    <row r="98" spans="1:2" s="1" customFormat="1" ht="10.5" x14ac:dyDescent="0.25">
      <c r="A98" s="39" t="str">
        <f t="shared" si="4"/>
        <v>Educational or Volunteering Strengths % (&gt;=26.5%)</v>
      </c>
      <c r="B98" s="114">
        <f>'MH Measure Summary'!L6</f>
        <v>0.42</v>
      </c>
    </row>
    <row r="99" spans="1:2" s="1" customFormat="1" ht="10.5" x14ac:dyDescent="0.25">
      <c r="A99" s="39" t="str">
        <f t="shared" si="4"/>
        <v>Hospitalization % (&lt;=1.9%)</v>
      </c>
      <c r="B99" s="114">
        <f>'MH Measure Summary'!M6</f>
        <v>5.51306055001443E-3</v>
      </c>
    </row>
    <row r="100" spans="1:2" s="1" customFormat="1" ht="10.5" x14ac:dyDescent="0.25">
      <c r="A100" s="39" t="str">
        <f t="shared" si="4"/>
        <v>Effective Crisis Response % (&gt;=75.1%)</v>
      </c>
      <c r="B100" s="114">
        <f>'MH Measure Summary'!N6</f>
        <v>0.80879541108986597</v>
      </c>
    </row>
    <row r="101" spans="1:2" s="1" customFormat="1" ht="10.5" x14ac:dyDescent="0.25">
      <c r="A101" s="39" t="str">
        <f t="shared" si="4"/>
        <v>Frequent Admission % (&lt;=0.3%)</v>
      </c>
      <c r="B101" s="114">
        <f>'MH Measure Summary'!O6</f>
        <v>5.9007493951731899E-5</v>
      </c>
    </row>
    <row r="102" spans="1:2" s="1" customFormat="1" ht="10.5" x14ac:dyDescent="0.25">
      <c r="A102" s="39" t="str">
        <f t="shared" si="4"/>
        <v>Access to Crisis Response Services % (&gt;=52.2%)</v>
      </c>
      <c r="B102" s="114">
        <f>'MH Measure Summary'!P6</f>
        <v>0.141566265060241</v>
      </c>
    </row>
    <row r="103" spans="1:2" s="1" customFormat="1" ht="10.5" x14ac:dyDescent="0.25">
      <c r="A103" s="39" t="str">
        <f t="shared" si="4"/>
        <v>Jail Diversion % (&lt;=10.46%)</v>
      </c>
      <c r="B103" s="115">
        <f>'MH Measure Summary'!Q6</f>
        <v>5.0426679744973002E-2</v>
      </c>
    </row>
    <row r="104" spans="1:2" s="1" customFormat="1" ht="10.5" x14ac:dyDescent="0.25">
      <c r="A104" s="39" t="str">
        <f t="shared" si="4"/>
        <v>Juvenile Justice Avoidance % (&gt;=95%)</v>
      </c>
      <c r="B104" s="113">
        <f>'MH Measure Summary'!R6</f>
        <v>0.99453551912568305</v>
      </c>
    </row>
    <row r="105" spans="1:2" s="1" customFormat="1" ht="10.5" x14ac:dyDescent="0.25">
      <c r="A105" s="39" t="str">
        <f t="shared" si="4"/>
        <v>Child and Youth Improvement Measure % (&gt;=25%)</v>
      </c>
      <c r="B105" s="113">
        <f>'MH Measure Summary'!S6</f>
        <v>0.48899999999999999</v>
      </c>
    </row>
    <row r="106" spans="1:2" s="1" customFormat="1" ht="10.5" x14ac:dyDescent="0.25">
      <c r="A106" s="39" t="str">
        <f t="shared" si="4"/>
        <v>Child and Youth Monthly Service Provision % (&gt;=65%)</v>
      </c>
      <c r="B106" s="113">
        <f>'MH Measure Summary'!T6</f>
        <v>0.24150943396226399</v>
      </c>
    </row>
    <row r="107" spans="1:2" s="1" customFormat="1" ht="10.5" x14ac:dyDescent="0.25">
      <c r="A107" s="39" t="str">
        <f t="shared" si="4"/>
        <v>Child and Youth School % (&gt;=60%)</v>
      </c>
      <c r="B107" s="113">
        <f>'MH Measure Summary'!U6</f>
        <v>0.72599999999999998</v>
      </c>
    </row>
    <row r="108" spans="1:2" s="1" customFormat="1" ht="10.5" x14ac:dyDescent="0.25">
      <c r="A108" s="39" t="str">
        <f t="shared" si="4"/>
        <v>Family and Living Situation % (&gt;=67.5%)</v>
      </c>
      <c r="B108" s="114">
        <f>'MH Measure Summary'!V6</f>
        <v>0.73</v>
      </c>
    </row>
    <row r="109" spans="1:2" s="1" customFormat="1" ht="10.5" x14ac:dyDescent="0.25">
      <c r="A109" s="39" t="str">
        <f t="shared" si="4"/>
        <v>Follow-Up Within 7 Days: Face-to-Face (CARE Based) % (&gt;=75% Annual Measure)</v>
      </c>
      <c r="B109" s="113">
        <f>'MH Measure Summary'!W6</f>
        <v>0.51515151515151514</v>
      </c>
    </row>
    <row r="110" spans="1:2" s="1" customFormat="1" ht="10.5" x14ac:dyDescent="0.25">
      <c r="A110" s="39" t="str">
        <f t="shared" si="4"/>
        <v>Long-Term Services and Support Screen Follow-Up (&gt;=70% Annual Measure)</v>
      </c>
      <c r="B110" s="113">
        <f>'MH Measure Summary'!X6</f>
        <v>0.48484848484848497</v>
      </c>
    </row>
    <row r="111" spans="1:2" s="1" customFormat="1" ht="10.5" x14ac:dyDescent="0.25">
      <c r="A111" s="39" t="str">
        <f t="shared" si="4"/>
        <v>Community Linkage % (&gt;=23% Annual Measure)</v>
      </c>
      <c r="B111" s="113">
        <f>'MH Measure Summary'!Y6</f>
        <v>0.34807692307692301</v>
      </c>
    </row>
    <row r="112" spans="1:2" s="1" customFormat="1" ht="10.5" x14ac:dyDescent="0.25">
      <c r="A112" s="39" t="str">
        <f t="shared" si="4"/>
        <v>Crisis Follow-Up Within 30 Days % (&gt;=90%)</v>
      </c>
      <c r="B112" s="113">
        <f>'MH Measure Summary'!Z6</f>
        <v>0.68421052631579005</v>
      </c>
    </row>
    <row r="113" spans="1:2" s="1" customFormat="1" ht="8" x14ac:dyDescent="0.25">
      <c r="A113" s="35"/>
      <c r="B113" s="35"/>
    </row>
    <row r="114" spans="1:2" s="1" customFormat="1" ht="15.5" x14ac:dyDescent="0.35">
      <c r="A114" s="178" t="s">
        <v>10</v>
      </c>
      <c r="B114" s="275"/>
    </row>
    <row r="115" spans="1:2" s="1" customFormat="1" ht="10.5" x14ac:dyDescent="0.25">
      <c r="A115" s="40" t="s">
        <v>42</v>
      </c>
      <c r="B115" s="36" t="s">
        <v>46</v>
      </c>
    </row>
    <row r="116" spans="1:2" s="1" customFormat="1" ht="10.5" x14ac:dyDescent="0.25">
      <c r="A116" s="39" t="str">
        <f t="shared" ref="A116:A137" si="5">A4</f>
        <v>Service Target Adult % (&gt;=100%)</v>
      </c>
      <c r="B116" s="113">
        <f>'MH Measure Summary'!B7</f>
        <v>1.01028473244968</v>
      </c>
    </row>
    <row r="117" spans="1:2" s="1" customFormat="1" ht="10.5" x14ac:dyDescent="0.25">
      <c r="A117" s="39" t="str">
        <f t="shared" si="5"/>
        <v>Adult Counseling Target % (&gt;= 12%)</v>
      </c>
      <c r="B117" s="113">
        <f>'MH Measure Summary'!C7</f>
        <v>0.41459137144861502</v>
      </c>
    </row>
    <row r="118" spans="1:2" s="1" customFormat="1" ht="10.5" x14ac:dyDescent="0.25">
      <c r="A118" s="39" t="str">
        <f t="shared" si="5"/>
        <v>ACT Target % (&gt;=54%)</v>
      </c>
      <c r="B118" s="113">
        <f>'MH Measure Summary'!D7</f>
        <v>0.89651639344262302</v>
      </c>
    </row>
    <row r="119" spans="1:2" s="1" customFormat="1" ht="10.5" x14ac:dyDescent="0.25">
      <c r="A119" s="39" t="str">
        <f t="shared" si="5"/>
        <v>Child and Youth Service Target % (&gt;=100%)</v>
      </c>
      <c r="B119" s="113">
        <f>'MH Measure Summary'!E7</f>
        <v>1.0941802252816</v>
      </c>
    </row>
    <row r="120" spans="1:2" s="1" customFormat="1" ht="10.5" x14ac:dyDescent="0.25">
      <c r="A120" s="39" t="str">
        <f t="shared" si="5"/>
        <v>Family Partner Supports Services for LOCs 2, 3, 4 and YC % (&gt;=10%)</v>
      </c>
      <c r="B120" s="113">
        <f>'MH Measure Summary'!F7</f>
        <v>0.58562938951917898</v>
      </c>
    </row>
    <row r="121" spans="1:2" s="1" customFormat="1" ht="10.5" x14ac:dyDescent="0.25">
      <c r="A121" s="39" t="str">
        <f t="shared" si="5"/>
        <v>Community Tenure 2020 % (&gt;=96.8%)</v>
      </c>
      <c r="B121" s="114">
        <f>'MH Measure Summary'!G7</f>
        <v>0.98899999999999999</v>
      </c>
    </row>
    <row r="122" spans="1:2" s="1" customFormat="1" ht="10.5" x14ac:dyDescent="0.25">
      <c r="A122" s="39" t="str">
        <f t="shared" si="5"/>
        <v>Adult Improvement % (&gt;=20%)</v>
      </c>
      <c r="B122" s="113">
        <f>'MH Measure Summary'!H7</f>
        <v>0.54459618951273003</v>
      </c>
    </row>
    <row r="123" spans="1:2" s="1" customFormat="1" ht="10.5" x14ac:dyDescent="0.25">
      <c r="A123" s="39" t="str">
        <f t="shared" si="5"/>
        <v>Adult Monthly Service Provision % (&gt;=65.6%)</v>
      </c>
      <c r="B123" s="114">
        <f>'MH Measure Summary'!I7</f>
        <v>0.459818656067569</v>
      </c>
    </row>
    <row r="124" spans="1:2" s="1" customFormat="1" ht="10.5" x14ac:dyDescent="0.25">
      <c r="A124" s="39" t="str">
        <f t="shared" si="5"/>
        <v>Employment Improvement % (&gt;=39.8%)</v>
      </c>
      <c r="B124" s="114">
        <f>'MH Measure Summary'!J7</f>
        <v>0.26200000000000001</v>
      </c>
    </row>
    <row r="125" spans="1:2" s="1" customFormat="1" ht="10.5" x14ac:dyDescent="0.25">
      <c r="A125" s="39" t="str">
        <f t="shared" si="5"/>
        <v>Residential Stability % (&gt;=84%)</v>
      </c>
      <c r="B125" s="114">
        <f>'MH Measure Summary'!K7</f>
        <v>0.77200000000000002</v>
      </c>
    </row>
    <row r="126" spans="1:2" s="1" customFormat="1" ht="10.5" x14ac:dyDescent="0.25">
      <c r="A126" s="39" t="str">
        <f t="shared" si="5"/>
        <v>Educational or Volunteering Strengths % (&gt;=26.5%)</v>
      </c>
      <c r="B126" s="114">
        <f>'MH Measure Summary'!L7</f>
        <v>0.29199999999999998</v>
      </c>
    </row>
    <row r="127" spans="1:2" s="1" customFormat="1" ht="10.5" x14ac:dyDescent="0.25">
      <c r="A127" s="39" t="str">
        <f t="shared" si="5"/>
        <v>Hospitalization % (&lt;=1.9%)</v>
      </c>
      <c r="B127" s="114">
        <f>'MH Measure Summary'!M7</f>
        <v>6.9141597646548503E-3</v>
      </c>
    </row>
    <row r="128" spans="1:2" s="1" customFormat="1" ht="10.5" x14ac:dyDescent="0.25">
      <c r="A128" s="39" t="str">
        <f t="shared" si="5"/>
        <v>Effective Crisis Response % (&gt;=75.1%)</v>
      </c>
      <c r="B128" s="114">
        <f>'MH Measure Summary'!N7</f>
        <v>0.84994725738396604</v>
      </c>
    </row>
    <row r="129" spans="1:2" s="1" customFormat="1" ht="10.5" x14ac:dyDescent="0.25">
      <c r="A129" s="39" t="str">
        <f t="shared" si="5"/>
        <v>Frequent Admission % (&lt;=0.3%)</v>
      </c>
      <c r="B129" s="114">
        <f>'MH Measure Summary'!O7</f>
        <v>1.62274184718855E-3</v>
      </c>
    </row>
    <row r="130" spans="1:2" s="1" customFormat="1" ht="10.5" x14ac:dyDescent="0.25">
      <c r="A130" s="39" t="str">
        <f t="shared" si="5"/>
        <v>Access to Crisis Response Services % (&gt;=52.2%)</v>
      </c>
      <c r="B130" s="114">
        <f>'MH Measure Summary'!P7</f>
        <v>0.774011299435028</v>
      </c>
    </row>
    <row r="131" spans="1:2" s="1" customFormat="1" ht="10.5" x14ac:dyDescent="0.25">
      <c r="A131" s="39" t="str">
        <f t="shared" si="5"/>
        <v>Jail Diversion % (&lt;=10.46%)</v>
      </c>
      <c r="B131" s="115">
        <f>'MH Measure Summary'!Q7</f>
        <v>7.5425974025973994E-2</v>
      </c>
    </row>
    <row r="132" spans="1:2" s="1" customFormat="1" ht="10.5" x14ac:dyDescent="0.25">
      <c r="A132" s="39" t="str">
        <f t="shared" si="5"/>
        <v>Juvenile Justice Avoidance % (&gt;=95%)</v>
      </c>
      <c r="B132" s="113">
        <f>'MH Measure Summary'!R7</f>
        <v>1</v>
      </c>
    </row>
    <row r="133" spans="1:2" s="1" customFormat="1" ht="10.5" x14ac:dyDescent="0.25">
      <c r="A133" s="39" t="str">
        <f t="shared" si="5"/>
        <v>Child and Youth Improvement Measure % (&gt;=25%)</v>
      </c>
      <c r="B133" s="113">
        <f>'MH Measure Summary'!S7</f>
        <v>0.55100000000000005</v>
      </c>
    </row>
    <row r="134" spans="1:2" s="1" customFormat="1" ht="10.5" x14ac:dyDescent="0.25">
      <c r="A134" s="39" t="str">
        <f t="shared" si="5"/>
        <v>Child and Youth Monthly Service Provision % (&gt;=65%)</v>
      </c>
      <c r="B134" s="113">
        <f>'MH Measure Summary'!T7</f>
        <v>0.459818656067569</v>
      </c>
    </row>
    <row r="135" spans="1:2" s="1" customFormat="1" ht="10.5" x14ac:dyDescent="0.25">
      <c r="A135" s="39" t="str">
        <f t="shared" si="5"/>
        <v>Child and Youth School % (&gt;=60%)</v>
      </c>
      <c r="B135" s="113">
        <f>'MH Measure Summary'!U7</f>
        <v>0.79500000000000004</v>
      </c>
    </row>
    <row r="136" spans="1:2" s="1" customFormat="1" ht="10.5" x14ac:dyDescent="0.25">
      <c r="A136" s="39" t="str">
        <f t="shared" si="5"/>
        <v>Family and Living Situation % (&gt;=67.5%)</v>
      </c>
      <c r="B136" s="114">
        <f>'MH Measure Summary'!V7</f>
        <v>0.79800000000000004</v>
      </c>
    </row>
    <row r="137" spans="1:2" s="1" customFormat="1" ht="10.5" x14ac:dyDescent="0.25">
      <c r="A137" s="39" t="str">
        <f t="shared" si="5"/>
        <v>Follow-Up Within 7 Days: Face-to-Face (CARE Based) % (&gt;=75% Annual Measure)</v>
      </c>
      <c r="B137" s="113">
        <f>'MH Measure Summary'!W7</f>
        <v>0.68337730870712399</v>
      </c>
    </row>
    <row r="138" spans="1:2" s="1" customFormat="1" ht="10.5" x14ac:dyDescent="0.25">
      <c r="A138" s="39" t="str">
        <f t="shared" ref="A138:A140" si="6">A26</f>
        <v>Long-Term Services and Support Screen Follow-Up (&gt;=70% Annual Measure)</v>
      </c>
      <c r="B138" s="113">
        <f>'MH Measure Summary'!X7</f>
        <v>0</v>
      </c>
    </row>
    <row r="139" spans="1:2" s="1" customFormat="1" ht="10.5" x14ac:dyDescent="0.25">
      <c r="A139" s="39" t="str">
        <f t="shared" si="6"/>
        <v>Community Linkage % (&gt;=23% Annual Measure)</v>
      </c>
      <c r="B139" s="113">
        <f>'MH Measure Summary'!Y7</f>
        <v>0.229710820895522</v>
      </c>
    </row>
    <row r="140" spans="1:2" s="1" customFormat="1" ht="10.5" x14ac:dyDescent="0.25">
      <c r="A140" s="39" t="str">
        <f t="shared" si="6"/>
        <v>Crisis Follow-Up Within 30 Days % (&gt;=90%)</v>
      </c>
      <c r="B140" s="113">
        <f>'MH Measure Summary'!Z7</f>
        <v>0.9921875</v>
      </c>
    </row>
    <row r="141" spans="1:2" s="1" customFormat="1" ht="8" x14ac:dyDescent="0.25">
      <c r="A141" s="35"/>
      <c r="B141" s="35"/>
    </row>
    <row r="142" spans="1:2" s="1" customFormat="1" ht="15.5" x14ac:dyDescent="0.35">
      <c r="A142" s="179" t="s">
        <v>11</v>
      </c>
      <c r="B142" s="35"/>
    </row>
    <row r="143" spans="1:2" s="1" customFormat="1" ht="10.5" x14ac:dyDescent="0.25">
      <c r="A143" s="40" t="s">
        <v>42</v>
      </c>
      <c r="B143" s="36" t="s">
        <v>47</v>
      </c>
    </row>
    <row r="144" spans="1:2" s="1" customFormat="1" ht="10.5" x14ac:dyDescent="0.25">
      <c r="A144" s="39" t="str">
        <f t="shared" ref="A144:A165" si="7">A4</f>
        <v>Service Target Adult % (&gt;=100%)</v>
      </c>
      <c r="B144" s="113">
        <f>'MH Measure Summary'!B8</f>
        <v>0.93647717484926796</v>
      </c>
    </row>
    <row r="145" spans="1:2" s="1" customFormat="1" ht="10.5" x14ac:dyDescent="0.25">
      <c r="A145" s="39" t="str">
        <f t="shared" si="7"/>
        <v>Adult Counseling Target % (&gt;= 12%)</v>
      </c>
      <c r="B145" s="113">
        <f>'MH Measure Summary'!C8</f>
        <v>0.160714285714286</v>
      </c>
    </row>
    <row r="146" spans="1:2" s="1" customFormat="1" ht="10.5" x14ac:dyDescent="0.25">
      <c r="A146" s="39" t="str">
        <f t="shared" si="7"/>
        <v>ACT Target % (&gt;=54%)</v>
      </c>
      <c r="B146" s="113">
        <f>'MH Measure Summary'!D8</f>
        <v>0.95714285714285696</v>
      </c>
    </row>
    <row r="147" spans="1:2" s="1" customFormat="1" ht="10.5" x14ac:dyDescent="0.25">
      <c r="A147" s="39" t="str">
        <f t="shared" si="7"/>
        <v>Child and Youth Service Target % (&gt;=100%)</v>
      </c>
      <c r="B147" s="113">
        <f>'MH Measure Summary'!E8</f>
        <v>1.1306497175141199</v>
      </c>
    </row>
    <row r="148" spans="1:2" s="1" customFormat="1" ht="10.5" x14ac:dyDescent="0.25">
      <c r="A148" s="39" t="str">
        <f t="shared" si="7"/>
        <v>Family Partner Supports Services for LOCs 2, 3, 4 and YC % (&gt;=10%)</v>
      </c>
      <c r="B148" s="113">
        <f>'MH Measure Summary'!F8</f>
        <v>0.31345826235093699</v>
      </c>
    </row>
    <row r="149" spans="1:2" s="1" customFormat="1" ht="10.5" x14ac:dyDescent="0.25">
      <c r="A149" s="39" t="str">
        <f t="shared" si="7"/>
        <v>Community Tenure 2020 % (&gt;=96.8%)</v>
      </c>
      <c r="B149" s="114">
        <f>'MH Measure Summary'!G8</f>
        <v>0.98399999999999999</v>
      </c>
    </row>
    <row r="150" spans="1:2" s="1" customFormat="1" ht="10.5" x14ac:dyDescent="0.25">
      <c r="A150" s="39" t="str">
        <f t="shared" si="7"/>
        <v>Adult Improvement % (&gt;=20%)</v>
      </c>
      <c r="B150" s="113">
        <f>'MH Measure Summary'!H8</f>
        <v>0.32124352331606199</v>
      </c>
    </row>
    <row r="151" spans="1:2" s="1" customFormat="1" ht="10.5" x14ac:dyDescent="0.25">
      <c r="A151" s="39" t="str">
        <f t="shared" si="7"/>
        <v>Adult Monthly Service Provision % (&gt;=65.6%)</v>
      </c>
      <c r="B151" s="114">
        <f>'MH Measure Summary'!I8</f>
        <v>0.311083123425693</v>
      </c>
    </row>
    <row r="152" spans="1:2" s="1" customFormat="1" ht="10.5" x14ac:dyDescent="0.25">
      <c r="A152" s="39" t="str">
        <f t="shared" si="7"/>
        <v>Employment Improvement % (&gt;=39.8%)</v>
      </c>
      <c r="B152" s="114">
        <f>'MH Measure Summary'!J8</f>
        <v>0.501</v>
      </c>
    </row>
    <row r="153" spans="1:2" s="1" customFormat="1" ht="10.5" x14ac:dyDescent="0.25">
      <c r="A153" s="39" t="str">
        <f t="shared" si="7"/>
        <v>Residential Stability % (&gt;=84%)</v>
      </c>
      <c r="B153" s="114">
        <f>'MH Measure Summary'!K8</f>
        <v>0.96299999999999997</v>
      </c>
    </row>
    <row r="154" spans="1:2" s="1" customFormat="1" ht="10.5" x14ac:dyDescent="0.25">
      <c r="A154" s="39" t="str">
        <f t="shared" si="7"/>
        <v>Educational or Volunteering Strengths % (&gt;=26.5%)</v>
      </c>
      <c r="B154" s="114">
        <f>'MH Measure Summary'!L8</f>
        <v>0.52</v>
      </c>
    </row>
    <row r="155" spans="1:2" s="1" customFormat="1" ht="10.5" x14ac:dyDescent="0.25">
      <c r="A155" s="39" t="str">
        <f t="shared" si="7"/>
        <v>Hospitalization % (&lt;=1.9%)</v>
      </c>
      <c r="B155" s="114">
        <f>'MH Measure Summary'!M8</f>
        <v>1.24380126769235E-2</v>
      </c>
    </row>
    <row r="156" spans="1:2" s="1" customFormat="1" ht="10.5" x14ac:dyDescent="0.25">
      <c r="A156" s="39" t="str">
        <f t="shared" si="7"/>
        <v>Effective Crisis Response % (&gt;=75.1%)</v>
      </c>
      <c r="B156" s="114">
        <f>'MH Measure Summary'!N8</f>
        <v>0.91539365452408905</v>
      </c>
    </row>
    <row r="157" spans="1:2" s="1" customFormat="1" ht="10.5" x14ac:dyDescent="0.25">
      <c r="A157" s="39" t="str">
        <f t="shared" si="7"/>
        <v>Frequent Admission % (&lt;=0.3%)</v>
      </c>
      <c r="B157" s="114">
        <f>'MH Measure Summary'!O8</f>
        <v>2.3529411764705902E-3</v>
      </c>
    </row>
    <row r="158" spans="1:2" s="1" customFormat="1" ht="10.5" x14ac:dyDescent="0.25">
      <c r="A158" s="39" t="str">
        <f t="shared" si="7"/>
        <v>Access to Crisis Response Services % (&gt;=52.2%)</v>
      </c>
      <c r="B158" s="114">
        <f>'MH Measure Summary'!P8</f>
        <v>0.62524654832347104</v>
      </c>
    </row>
    <row r="159" spans="1:2" s="1" customFormat="1" ht="10.5" x14ac:dyDescent="0.25">
      <c r="A159" s="39" t="str">
        <f t="shared" si="7"/>
        <v>Jail Diversion % (&lt;=10.46%)</v>
      </c>
      <c r="B159" s="115">
        <f>'MH Measure Summary'!Q8</f>
        <v>0.16482980972515901</v>
      </c>
    </row>
    <row r="160" spans="1:2" s="1" customFormat="1" ht="10.5" x14ac:dyDescent="0.25">
      <c r="A160" s="39" t="str">
        <f t="shared" si="7"/>
        <v>Juvenile Justice Avoidance % (&gt;=95%)</v>
      </c>
      <c r="B160" s="113">
        <f>'MH Measure Summary'!R8</f>
        <v>0.993506493506494</v>
      </c>
    </row>
    <row r="161" spans="1:2" s="1" customFormat="1" ht="10.5" x14ac:dyDescent="0.25">
      <c r="A161" s="39" t="str">
        <f t="shared" si="7"/>
        <v>Child and Youth Improvement Measure % (&gt;=25%)</v>
      </c>
      <c r="B161" s="113">
        <f>'MH Measure Summary'!S8</f>
        <v>0.38800000000000001</v>
      </c>
    </row>
    <row r="162" spans="1:2" s="1" customFormat="1" ht="10.5" x14ac:dyDescent="0.25">
      <c r="A162" s="39" t="str">
        <f t="shared" si="7"/>
        <v>Child and Youth Monthly Service Provision % (&gt;=65%)</v>
      </c>
      <c r="B162" s="113">
        <f>'MH Measure Summary'!T8</f>
        <v>0.311083123425693</v>
      </c>
    </row>
    <row r="163" spans="1:2" s="1" customFormat="1" ht="10.5" x14ac:dyDescent="0.25">
      <c r="A163" s="39" t="str">
        <f t="shared" si="7"/>
        <v>Child and Youth School % (&gt;=60%)</v>
      </c>
      <c r="B163" s="114">
        <f>'MH Measure Summary'!U8</f>
        <v>0.75900000000000001</v>
      </c>
    </row>
    <row r="164" spans="1:2" s="1" customFormat="1" ht="10.5" x14ac:dyDescent="0.25">
      <c r="A164" s="39" t="str">
        <f t="shared" si="7"/>
        <v>Family and Living Situation % (&gt;=67.5%)</v>
      </c>
      <c r="B164" s="114">
        <f>'MH Measure Summary'!V8</f>
        <v>0.81200000000000006</v>
      </c>
    </row>
    <row r="165" spans="1:2" s="1" customFormat="1" ht="10.5" x14ac:dyDescent="0.25">
      <c r="A165" s="39" t="str">
        <f t="shared" si="7"/>
        <v>Follow-Up Within 7 Days: Face-to-Face (CARE Based) % (&gt;=75% Annual Measure)</v>
      </c>
      <c r="B165" s="113">
        <f>'MH Measure Summary'!W8</f>
        <v>0.80645161290322576</v>
      </c>
    </row>
    <row r="166" spans="1:2" s="1" customFormat="1" ht="10.5" x14ac:dyDescent="0.25">
      <c r="A166" s="39" t="str">
        <f t="shared" ref="A166:A168" si="8">A26</f>
        <v>Long-Term Services and Support Screen Follow-Up (&gt;=70% Annual Measure)</v>
      </c>
      <c r="B166" s="113">
        <f>'MH Measure Summary'!X8</f>
        <v>0</v>
      </c>
    </row>
    <row r="167" spans="1:2" s="1" customFormat="1" ht="10.5" x14ac:dyDescent="0.25">
      <c r="A167" s="39" t="str">
        <f t="shared" si="8"/>
        <v>Community Linkage % (&gt;=23% Annual Measure)</v>
      </c>
      <c r="B167" s="113">
        <f>'MH Measure Summary'!Y8</f>
        <v>0.266666666666667</v>
      </c>
    </row>
    <row r="168" spans="1:2" s="1" customFormat="1" ht="10.5" x14ac:dyDescent="0.25">
      <c r="A168" s="39" t="str">
        <f t="shared" si="8"/>
        <v>Crisis Follow-Up Within 30 Days % (&gt;=90%)</v>
      </c>
      <c r="B168" s="113">
        <f>'MH Measure Summary'!Z8</f>
        <v>1</v>
      </c>
    </row>
    <row r="169" spans="1:2" s="1" customFormat="1" ht="8" x14ac:dyDescent="0.25">
      <c r="A169" s="35"/>
      <c r="B169" s="35"/>
    </row>
    <row r="170" spans="1:2" s="1" customFormat="1" ht="15.5" x14ac:dyDescent="0.35">
      <c r="A170" s="177" t="s">
        <v>12</v>
      </c>
      <c r="B170" s="35"/>
    </row>
    <row r="171" spans="1:2" s="1" customFormat="1" ht="10.5" x14ac:dyDescent="0.25">
      <c r="A171" s="40" t="s">
        <v>42</v>
      </c>
      <c r="B171" s="36" t="s">
        <v>278</v>
      </c>
    </row>
    <row r="172" spans="1:2" s="1" customFormat="1" ht="10.5" x14ac:dyDescent="0.25">
      <c r="A172" s="39" t="str">
        <f t="shared" ref="A172:A193" si="9">A4</f>
        <v>Service Target Adult % (&gt;=100%)</v>
      </c>
      <c r="B172" s="113">
        <f>'MH Measure Summary'!B9</f>
        <v>4.5454545454545496E-3</v>
      </c>
    </row>
    <row r="173" spans="1:2" s="1" customFormat="1" ht="10.5" x14ac:dyDescent="0.25">
      <c r="A173" s="39" t="str">
        <f t="shared" si="9"/>
        <v>Adult Counseling Target % (&gt;= 12%)</v>
      </c>
      <c r="B173" s="113">
        <f>'MH Measure Summary'!C9</f>
        <v>0</v>
      </c>
    </row>
    <row r="174" spans="1:2" s="1" customFormat="1" ht="10.5" x14ac:dyDescent="0.25">
      <c r="A174" s="39" t="str">
        <f t="shared" si="9"/>
        <v>ACT Target % (&gt;=54%)</v>
      </c>
      <c r="B174" s="113"/>
    </row>
    <row r="175" spans="1:2" s="1" customFormat="1" ht="10.5" x14ac:dyDescent="0.25">
      <c r="A175" s="39" t="str">
        <f t="shared" si="9"/>
        <v>Child and Youth Service Target % (&gt;=100%)</v>
      </c>
      <c r="B175" s="113"/>
    </row>
    <row r="176" spans="1:2" s="1" customFormat="1" ht="10.5" x14ac:dyDescent="0.25">
      <c r="A176" s="39" t="str">
        <f t="shared" si="9"/>
        <v>Family Partner Supports Services for LOCs 2, 3, 4 and YC % (&gt;=10%)</v>
      </c>
      <c r="B176" s="113"/>
    </row>
    <row r="177" spans="1:2" s="1" customFormat="1" ht="10.5" x14ac:dyDescent="0.25">
      <c r="A177" s="39" t="str">
        <f t="shared" si="9"/>
        <v>Community Tenure 2020 % (&gt;=96.8%)</v>
      </c>
      <c r="B177" s="114"/>
    </row>
    <row r="178" spans="1:2" s="1" customFormat="1" ht="10.5" x14ac:dyDescent="0.25">
      <c r="A178" s="39" t="str">
        <f t="shared" si="9"/>
        <v>Adult Improvement % (&gt;=20%)</v>
      </c>
      <c r="B178" s="113"/>
    </row>
    <row r="179" spans="1:2" s="1" customFormat="1" ht="10.5" x14ac:dyDescent="0.25">
      <c r="A179" s="39" t="str">
        <f t="shared" si="9"/>
        <v>Adult Monthly Service Provision % (&gt;=65.6%)</v>
      </c>
      <c r="B179" s="114"/>
    </row>
    <row r="180" spans="1:2" s="1" customFormat="1" ht="10.5" x14ac:dyDescent="0.25">
      <c r="A180" s="39" t="str">
        <f t="shared" si="9"/>
        <v>Employment Improvement % (&gt;=39.8%)</v>
      </c>
      <c r="B180" s="114"/>
    </row>
    <row r="181" spans="1:2" s="1" customFormat="1" ht="10.5" x14ac:dyDescent="0.25">
      <c r="A181" s="39" t="str">
        <f t="shared" si="9"/>
        <v>Residential Stability % (&gt;=84%)</v>
      </c>
      <c r="B181" s="114"/>
    </row>
    <row r="182" spans="1:2" s="1" customFormat="1" ht="10.5" x14ac:dyDescent="0.25">
      <c r="A182" s="39" t="str">
        <f t="shared" si="9"/>
        <v>Educational or Volunteering Strengths % (&gt;=26.5%)</v>
      </c>
      <c r="B182" s="114"/>
    </row>
    <row r="183" spans="1:2" s="1" customFormat="1" ht="10.5" x14ac:dyDescent="0.25">
      <c r="A183" s="39" t="str">
        <f t="shared" si="9"/>
        <v>Hospitalization % (&lt;=1.9%)</v>
      </c>
      <c r="B183" s="114">
        <f>'MH Measure Summary'!M9</f>
        <v>1.9777586510298199E-2</v>
      </c>
    </row>
    <row r="184" spans="1:2" s="1" customFormat="1" ht="10.5" x14ac:dyDescent="0.25">
      <c r="A184" s="39" t="str">
        <f t="shared" si="9"/>
        <v>Effective Crisis Response % (&gt;=75.1%)</v>
      </c>
      <c r="B184" s="114">
        <f>'MH Measure Summary'!N9</f>
        <v>0.97495826377295502</v>
      </c>
    </row>
    <row r="185" spans="1:2" s="1" customFormat="1" ht="10.5" x14ac:dyDescent="0.25">
      <c r="A185" s="39" t="str">
        <f t="shared" si="9"/>
        <v>Frequent Admission % (&lt;=0.3%)</v>
      </c>
      <c r="B185" s="114"/>
    </row>
    <row r="186" spans="1:2" s="1" customFormat="1" ht="10.5" x14ac:dyDescent="0.25">
      <c r="A186" s="39" t="str">
        <f t="shared" si="9"/>
        <v>Access to Crisis Response Services % (&gt;=52.2%)</v>
      </c>
      <c r="B186" s="114"/>
    </row>
    <row r="187" spans="1:2" s="1" customFormat="1" ht="10.5" x14ac:dyDescent="0.25">
      <c r="A187" s="39" t="str">
        <f t="shared" si="9"/>
        <v>Jail Diversion % (&lt;=10.46%)</v>
      </c>
      <c r="B187" s="115">
        <f>'MH Measure Summary'!Q9</f>
        <v>0.102906976744186</v>
      </c>
    </row>
    <row r="188" spans="1:2" s="1" customFormat="1" ht="10.5" x14ac:dyDescent="0.25">
      <c r="A188" s="39" t="str">
        <f t="shared" si="9"/>
        <v>Juvenile Justice Avoidance % (&gt;=95%)</v>
      </c>
      <c r="B188" s="113"/>
    </row>
    <row r="189" spans="1:2" s="1" customFormat="1" ht="10.5" x14ac:dyDescent="0.25">
      <c r="A189" s="39" t="str">
        <f t="shared" si="9"/>
        <v>Child and Youth Improvement Measure % (&gt;=25%)</v>
      </c>
      <c r="B189" s="113"/>
    </row>
    <row r="190" spans="1:2" s="1" customFormat="1" ht="10.5" x14ac:dyDescent="0.25">
      <c r="A190" s="39" t="str">
        <f t="shared" si="9"/>
        <v>Child and Youth Monthly Service Provision % (&gt;=65%)</v>
      </c>
      <c r="B190" s="113"/>
    </row>
    <row r="191" spans="1:2" s="1" customFormat="1" ht="10.5" x14ac:dyDescent="0.25">
      <c r="A191" s="39" t="str">
        <f t="shared" si="9"/>
        <v>Child and Youth School % (&gt;=60%)</v>
      </c>
      <c r="B191" s="114"/>
    </row>
    <row r="192" spans="1:2" s="1" customFormat="1" ht="10.5" x14ac:dyDescent="0.25">
      <c r="A192" s="39" t="str">
        <f t="shared" si="9"/>
        <v>Family and Living Situation % (&gt;=67.5%)</v>
      </c>
      <c r="B192" s="114"/>
    </row>
    <row r="193" spans="1:2" s="1" customFormat="1" ht="10.5" x14ac:dyDescent="0.25">
      <c r="A193" s="39" t="str">
        <f t="shared" si="9"/>
        <v>Follow-Up Within 7 Days: Face-to-Face (CARE Based) % (&gt;=75% Annual Measure)</v>
      </c>
      <c r="B193" s="113">
        <f>'MH Measure Summary'!W9</f>
        <v>0.33333333333333331</v>
      </c>
    </row>
    <row r="194" spans="1:2" s="1" customFormat="1" ht="10.5" x14ac:dyDescent="0.25">
      <c r="A194" s="39" t="str">
        <f t="shared" ref="A194:A196" si="10">A26</f>
        <v>Long-Term Services and Support Screen Follow-Up (&gt;=70% Annual Measure)</v>
      </c>
      <c r="B194" s="113">
        <f>'MH Measure Summary'!X9</f>
        <v>0</v>
      </c>
    </row>
    <row r="195" spans="1:2" s="1" customFormat="1" ht="10.5" x14ac:dyDescent="0.25">
      <c r="A195" s="39" t="str">
        <f t="shared" si="10"/>
        <v>Community Linkage % (&gt;=23% Annual Measure)</v>
      </c>
      <c r="B195" s="113">
        <f>'MH Measure Summary'!Y9</f>
        <v>0.33333333333333298</v>
      </c>
    </row>
    <row r="196" spans="1:2" s="1" customFormat="1" ht="10.5" x14ac:dyDescent="0.25">
      <c r="A196" s="39" t="str">
        <f t="shared" si="10"/>
        <v>Crisis Follow-Up Within 30 Days % (&gt;=90%)</v>
      </c>
      <c r="B196" s="113"/>
    </row>
    <row r="197" spans="1:2" s="1" customFormat="1" ht="8" x14ac:dyDescent="0.25">
      <c r="A197" s="35"/>
      <c r="B197" s="35"/>
    </row>
    <row r="198" spans="1:2" s="1" customFormat="1" ht="15.5" x14ac:dyDescent="0.35">
      <c r="A198" s="178" t="s">
        <v>191</v>
      </c>
      <c r="B198" s="35"/>
    </row>
    <row r="199" spans="1:2" s="1" customFormat="1" ht="10.5" x14ac:dyDescent="0.25">
      <c r="A199" s="40" t="s">
        <v>42</v>
      </c>
      <c r="B199" s="36" t="s">
        <v>191</v>
      </c>
    </row>
    <row r="200" spans="1:2" s="1" customFormat="1" ht="10.5" x14ac:dyDescent="0.25">
      <c r="A200" s="39" t="str">
        <f t="shared" ref="A200:A221" si="11">A4</f>
        <v>Service Target Adult % (&gt;=100%)</v>
      </c>
      <c r="B200" s="113">
        <f>'MH Measure Summary'!B10</f>
        <v>1.03295040193718</v>
      </c>
    </row>
    <row r="201" spans="1:2" s="1" customFormat="1" ht="10.5" x14ac:dyDescent="0.25">
      <c r="A201" s="39" t="str">
        <f t="shared" si="11"/>
        <v>Adult Counseling Target % (&gt;= 12%)</v>
      </c>
      <c r="B201" s="113">
        <f>'MH Measure Summary'!C10</f>
        <v>0.59493133229505901</v>
      </c>
    </row>
    <row r="202" spans="1:2" s="1" customFormat="1" ht="10.5" x14ac:dyDescent="0.25">
      <c r="A202" s="39" t="str">
        <f t="shared" si="11"/>
        <v>ACT Target % (&gt;=54%)</v>
      </c>
      <c r="B202" s="113">
        <f>'MH Measure Summary'!D10</f>
        <v>0.87516934391329604</v>
      </c>
    </row>
    <row r="203" spans="1:2" s="1" customFormat="1" ht="10.5" x14ac:dyDescent="0.25">
      <c r="A203" s="39" t="str">
        <f t="shared" si="11"/>
        <v>Child and Youth Service Target % (&gt;=100%)</v>
      </c>
      <c r="B203" s="113">
        <f>'MH Measure Summary'!E10</f>
        <v>1.04443492801501</v>
      </c>
    </row>
    <row r="204" spans="1:2" s="1" customFormat="1" ht="10.5" x14ac:dyDescent="0.25">
      <c r="A204" s="39" t="str">
        <f t="shared" si="11"/>
        <v>Family Partner Supports Services for LOCs 2, 3, 4 and YC % (&gt;=10%)</v>
      </c>
      <c r="B204" s="113">
        <f>'MH Measure Summary'!F10</f>
        <v>1.77898259138464E-3</v>
      </c>
    </row>
    <row r="205" spans="1:2" s="1" customFormat="1" ht="10.5" x14ac:dyDescent="0.25">
      <c r="A205" s="39" t="str">
        <f t="shared" si="11"/>
        <v>Community Tenure 2020 % (&gt;=96.8%)</v>
      </c>
      <c r="B205" s="114">
        <f>'MH Measure Summary'!G10</f>
        <v>0.99399999999999999</v>
      </c>
    </row>
    <row r="206" spans="1:2" s="1" customFormat="1" ht="10.5" x14ac:dyDescent="0.25">
      <c r="A206" s="39" t="str">
        <f t="shared" si="11"/>
        <v>Adult Improvement % (&gt;=20%)</v>
      </c>
      <c r="B206" s="113">
        <f>'MH Measure Summary'!H10</f>
        <v>0.48393358876117498</v>
      </c>
    </row>
    <row r="207" spans="1:2" s="1" customFormat="1" ht="10.5" x14ac:dyDescent="0.25">
      <c r="A207" s="39" t="str">
        <f t="shared" si="11"/>
        <v>Adult Monthly Service Provision % (&gt;=65.6%)</v>
      </c>
      <c r="B207" s="114">
        <f>'MH Measure Summary'!I10</f>
        <v>0.34240848373610699</v>
      </c>
    </row>
    <row r="208" spans="1:2" s="1" customFormat="1" ht="10.5" x14ac:dyDescent="0.25">
      <c r="A208" s="39" t="str">
        <f t="shared" si="11"/>
        <v>Employment Improvement % (&gt;=39.8%)</v>
      </c>
      <c r="B208" s="114">
        <f>'MH Measure Summary'!J10</f>
        <v>0.48899999999999999</v>
      </c>
    </row>
    <row r="209" spans="1:2" s="1" customFormat="1" ht="10.5" x14ac:dyDescent="0.25">
      <c r="A209" s="39" t="str">
        <f t="shared" si="11"/>
        <v>Residential Stability % (&gt;=84%)</v>
      </c>
      <c r="B209" s="114">
        <f>'MH Measure Summary'!K10</f>
        <v>0.81399999999999995</v>
      </c>
    </row>
    <row r="210" spans="1:2" s="1" customFormat="1" ht="10.5" x14ac:dyDescent="0.25">
      <c r="A210" s="39" t="str">
        <f t="shared" si="11"/>
        <v>Educational or Volunteering Strengths % (&gt;=26.5%)</v>
      </c>
      <c r="B210" s="114">
        <f>'MH Measure Summary'!L10</f>
        <v>0.34699999999999998</v>
      </c>
    </row>
    <row r="211" spans="1:2" s="1" customFormat="1" ht="10.5" x14ac:dyDescent="0.25">
      <c r="A211" s="39" t="str">
        <f t="shared" si="11"/>
        <v>Hospitalization % (&lt;=1.9%)</v>
      </c>
      <c r="B211" s="114">
        <f>'MH Measure Summary'!M10</f>
        <v>7.9319138783983303E-3</v>
      </c>
    </row>
    <row r="212" spans="1:2" s="1" customFormat="1" ht="10.5" x14ac:dyDescent="0.25">
      <c r="A212" s="39" t="str">
        <f t="shared" si="11"/>
        <v>Effective Crisis Response % (&gt;=75.1%)</v>
      </c>
      <c r="B212" s="114">
        <f>'MH Measure Summary'!N10</f>
        <v>0.85057678442682105</v>
      </c>
    </row>
    <row r="213" spans="1:2" s="1" customFormat="1" ht="10.5" x14ac:dyDescent="0.25">
      <c r="A213" s="39" t="str">
        <f t="shared" si="11"/>
        <v>Frequent Admission % (&lt;=0.3%)</v>
      </c>
      <c r="B213" s="114">
        <f>'MH Measure Summary'!O10</f>
        <v>4.2445510512490198E-3</v>
      </c>
    </row>
    <row r="214" spans="1:2" s="1" customFormat="1" ht="10.5" x14ac:dyDescent="0.25">
      <c r="A214" s="39" t="str">
        <f t="shared" si="11"/>
        <v>Access to Crisis Response Services % (&gt;=52.2%)</v>
      </c>
      <c r="B214" s="114">
        <f>'MH Measure Summary'!P10</f>
        <v>0.40710382513661197</v>
      </c>
    </row>
    <row r="215" spans="1:2" s="1" customFormat="1" ht="10.5" x14ac:dyDescent="0.25">
      <c r="A215" s="39" t="str">
        <f t="shared" si="11"/>
        <v>Jail Diversion % (&lt;=10.46%)</v>
      </c>
      <c r="B215" s="115">
        <f>'MH Measure Summary'!Q10</f>
        <v>9.4955898206527098E-2</v>
      </c>
    </row>
    <row r="216" spans="1:2" s="1" customFormat="1" ht="10.5" x14ac:dyDescent="0.25">
      <c r="A216" s="39" t="str">
        <f t="shared" si="11"/>
        <v>Juvenile Justice Avoidance % (&gt;=95%)</v>
      </c>
      <c r="B216" s="113">
        <f>'MH Measure Summary'!R10</f>
        <v>0.99677955537087104</v>
      </c>
    </row>
    <row r="217" spans="1:2" s="1" customFormat="1" ht="10.5" x14ac:dyDescent="0.25">
      <c r="A217" s="39" t="str">
        <f t="shared" si="11"/>
        <v>Child and Youth Improvement Measure % (&gt;=25%)</v>
      </c>
      <c r="B217" s="113">
        <f>'MH Measure Summary'!S10</f>
        <v>0.38</v>
      </c>
    </row>
    <row r="218" spans="1:2" s="1" customFormat="1" ht="10.5" x14ac:dyDescent="0.25">
      <c r="A218" s="39" t="str">
        <f t="shared" si="11"/>
        <v>Child and Youth Monthly Service Provision % (&gt;=65%)</v>
      </c>
      <c r="B218" s="113">
        <f>'MH Measure Summary'!T10</f>
        <v>0.34240848373610699</v>
      </c>
    </row>
    <row r="219" spans="1:2" s="1" customFormat="1" ht="10.5" x14ac:dyDescent="0.25">
      <c r="A219" s="39" t="str">
        <f t="shared" si="11"/>
        <v>Child and Youth School % (&gt;=60%)</v>
      </c>
      <c r="B219" s="114">
        <f>'MH Measure Summary'!U10</f>
        <v>0.85399999999999998</v>
      </c>
    </row>
    <row r="220" spans="1:2" s="1" customFormat="1" ht="10.5" x14ac:dyDescent="0.25">
      <c r="A220" s="39" t="str">
        <f t="shared" si="11"/>
        <v>Family and Living Situation % (&gt;=67.5%)</v>
      </c>
      <c r="B220" s="114">
        <f>'MH Measure Summary'!V10</f>
        <v>0.94099999999999995</v>
      </c>
    </row>
    <row r="221" spans="1:2" s="1" customFormat="1" ht="10.5" x14ac:dyDescent="0.25">
      <c r="A221" s="39" t="str">
        <f t="shared" si="11"/>
        <v>Follow-Up Within 7 Days: Face-to-Face (CARE Based) % (&gt;=75% Annual Measure)</v>
      </c>
      <c r="B221" s="113">
        <f>'MH Measure Summary'!W10</f>
        <v>0.1500789889415482</v>
      </c>
    </row>
    <row r="222" spans="1:2" s="1" customFormat="1" ht="10.5" x14ac:dyDescent="0.25">
      <c r="A222" s="39" t="str">
        <f t="shared" ref="A222:A224" si="12">A26</f>
        <v>Long-Term Services and Support Screen Follow-Up (&gt;=70% Annual Measure)</v>
      </c>
      <c r="B222" s="113">
        <f>'MH Measure Summary'!X10</f>
        <v>0</v>
      </c>
    </row>
    <row r="223" spans="1:2" s="1" customFormat="1" ht="10.5" x14ac:dyDescent="0.25">
      <c r="A223" s="39" t="str">
        <f t="shared" si="12"/>
        <v>Community Linkage % (&gt;=23% Annual Measure)</v>
      </c>
      <c r="B223" s="113">
        <f>'MH Measure Summary'!Y10</f>
        <v>0.21681614349775799</v>
      </c>
    </row>
    <row r="224" spans="1:2" s="1" customFormat="1" ht="10.5" x14ac:dyDescent="0.25">
      <c r="A224" s="39" t="str">
        <f t="shared" si="12"/>
        <v>Crisis Follow-Up Within 30 Days % (&gt;=90%)</v>
      </c>
      <c r="B224" s="113">
        <f>'MH Measure Summary'!Z10</f>
        <v>0.85714285714285698</v>
      </c>
    </row>
    <row r="225" spans="1:2" s="1" customFormat="1" ht="8" x14ac:dyDescent="0.25">
      <c r="A225" s="35"/>
      <c r="B225" s="35"/>
    </row>
    <row r="226" spans="1:2" s="1" customFormat="1" ht="15.5" x14ac:dyDescent="0.35">
      <c r="A226" s="177" t="s">
        <v>13</v>
      </c>
      <c r="B226" s="35"/>
    </row>
    <row r="227" spans="1:2" s="1" customFormat="1" ht="10.5" x14ac:dyDescent="0.25">
      <c r="A227" s="40" t="s">
        <v>42</v>
      </c>
      <c r="B227" s="36" t="s">
        <v>48</v>
      </c>
    </row>
    <row r="228" spans="1:2" s="1" customFormat="1" ht="10.5" x14ac:dyDescent="0.25">
      <c r="A228" s="39" t="str">
        <f t="shared" ref="A228:A249" si="13">A4</f>
        <v>Service Target Adult % (&gt;=100%)</v>
      </c>
      <c r="B228" s="113">
        <f>'MH Measure Summary'!B11</f>
        <v>0.90435458786936196</v>
      </c>
    </row>
    <row r="229" spans="1:2" s="1" customFormat="1" ht="10.5" x14ac:dyDescent="0.25">
      <c r="A229" s="39" t="str">
        <f t="shared" si="13"/>
        <v>Adult Counseling Target % (&gt;= 12%)</v>
      </c>
      <c r="B229" s="113">
        <f>'MH Measure Summary'!C11</f>
        <v>0.34446819882415802</v>
      </c>
    </row>
    <row r="230" spans="1:2" s="1" customFormat="1" ht="10.5" x14ac:dyDescent="0.25">
      <c r="A230" s="39" t="str">
        <f t="shared" si="13"/>
        <v>ACT Target % (&gt;=54%)</v>
      </c>
      <c r="B230" s="113">
        <f>'MH Measure Summary'!D11</f>
        <v>0.78747203579418401</v>
      </c>
    </row>
    <row r="231" spans="1:2" s="1" customFormat="1" ht="10.5" x14ac:dyDescent="0.25">
      <c r="A231" s="39" t="str">
        <f t="shared" si="13"/>
        <v>Child and Youth Service Target % (&gt;=100%)</v>
      </c>
      <c r="B231" s="113">
        <f>'MH Measure Summary'!E11</f>
        <v>0.90886884629838405</v>
      </c>
    </row>
    <row r="232" spans="1:2" s="1" customFormat="1" ht="10.5" x14ac:dyDescent="0.25">
      <c r="A232" s="39" t="str">
        <f t="shared" si="13"/>
        <v>Family Partner Supports Services for LOCs 2, 3, 4 and YC % (&gt;=10%)</v>
      </c>
      <c r="B232" s="113">
        <f>'MH Measure Summary'!F11</f>
        <v>0.148148148148148</v>
      </c>
    </row>
    <row r="233" spans="1:2" s="1" customFormat="1" ht="10.5" x14ac:dyDescent="0.25">
      <c r="A233" s="39" t="str">
        <f t="shared" si="13"/>
        <v>Community Tenure 2020 % (&gt;=96.8%)</v>
      </c>
      <c r="B233" s="114">
        <f>'MH Measure Summary'!G11</f>
        <v>0.98599999999999999</v>
      </c>
    </row>
    <row r="234" spans="1:2" s="1" customFormat="1" ht="10.5" x14ac:dyDescent="0.25">
      <c r="A234" s="39" t="str">
        <f t="shared" si="13"/>
        <v>Adult Improvement % (&gt;=20%)</v>
      </c>
      <c r="B234" s="113">
        <f>'MH Measure Summary'!H11</f>
        <v>0.46927639383155401</v>
      </c>
    </row>
    <row r="235" spans="1:2" s="1" customFormat="1" ht="10.5" x14ac:dyDescent="0.25">
      <c r="A235" s="39" t="str">
        <f t="shared" si="13"/>
        <v>Adult Monthly Service Provision % (&gt;=65.6%)</v>
      </c>
      <c r="B235" s="114">
        <f>'MH Measure Summary'!I11</f>
        <v>0.26732456140350902</v>
      </c>
    </row>
    <row r="236" spans="1:2" s="1" customFormat="1" ht="10.5" x14ac:dyDescent="0.25">
      <c r="A236" s="39" t="str">
        <f t="shared" si="13"/>
        <v>Employment Improvement % (&gt;=39.8%)</v>
      </c>
      <c r="B236" s="114">
        <f>'MH Measure Summary'!J11</f>
        <v>0.79</v>
      </c>
    </row>
    <row r="237" spans="1:2" s="1" customFormat="1" ht="10.5" x14ac:dyDescent="0.25">
      <c r="A237" s="39" t="str">
        <f t="shared" si="13"/>
        <v>Residential Stability % (&gt;=84%)</v>
      </c>
      <c r="B237" s="114">
        <f>'MH Measure Summary'!K11</f>
        <v>0.92800000000000005</v>
      </c>
    </row>
    <row r="238" spans="1:2" s="1" customFormat="1" ht="10.5" x14ac:dyDescent="0.25">
      <c r="A238" s="39" t="str">
        <f t="shared" si="13"/>
        <v>Educational or Volunteering Strengths % (&gt;=26.5%)</v>
      </c>
      <c r="B238" s="114">
        <f>'MH Measure Summary'!L11</f>
        <v>0.56799999999999995</v>
      </c>
    </row>
    <row r="239" spans="1:2" s="1" customFormat="1" ht="10.5" x14ac:dyDescent="0.25">
      <c r="A239" s="39" t="str">
        <f t="shared" si="13"/>
        <v>Hospitalization % (&lt;=1.9%)</v>
      </c>
      <c r="B239" s="114">
        <f>'MH Measure Summary'!M11</f>
        <v>6.6577648284282098E-3</v>
      </c>
    </row>
    <row r="240" spans="1:2" s="1" customFormat="1" ht="10.5" x14ac:dyDescent="0.25">
      <c r="A240" s="39" t="str">
        <f t="shared" si="13"/>
        <v>Effective Crisis Response % (&gt;=75.1%)</v>
      </c>
      <c r="B240" s="114">
        <f>'MH Measure Summary'!N11</f>
        <v>0.78789062499999996</v>
      </c>
    </row>
    <row r="241" spans="1:2" s="1" customFormat="1" ht="10.5" x14ac:dyDescent="0.25">
      <c r="A241" s="39" t="str">
        <f t="shared" si="13"/>
        <v>Frequent Admission % (&lt;=0.3%)</v>
      </c>
      <c r="B241" s="114">
        <f>'MH Measure Summary'!O11</f>
        <v>1.74530757218531E-3</v>
      </c>
    </row>
    <row r="242" spans="1:2" s="1" customFormat="1" ht="10.5" x14ac:dyDescent="0.25">
      <c r="A242" s="39" t="str">
        <f t="shared" si="13"/>
        <v>Access to Crisis Response Services % (&gt;=52.2%)</v>
      </c>
      <c r="B242" s="114">
        <f>'MH Measure Summary'!P11</f>
        <v>0.63352826510721305</v>
      </c>
    </row>
    <row r="243" spans="1:2" s="1" customFormat="1" ht="10.5" x14ac:dyDescent="0.25">
      <c r="A243" s="39" t="str">
        <f t="shared" si="13"/>
        <v>Jail Diversion % (&lt;=10.46%)</v>
      </c>
      <c r="B243" s="115">
        <f>'MH Measure Summary'!Q11</f>
        <v>8.2034495279593306E-2</v>
      </c>
    </row>
    <row r="244" spans="1:2" s="1" customFormat="1" ht="10.5" x14ac:dyDescent="0.25">
      <c r="A244" s="39" t="str">
        <f t="shared" si="13"/>
        <v>Juvenile Justice Avoidance % (&gt;=95%)</v>
      </c>
      <c r="B244" s="113">
        <f>'MH Measure Summary'!R11</f>
        <v>0.99306358381502902</v>
      </c>
    </row>
    <row r="245" spans="1:2" s="1" customFormat="1" ht="10.5" x14ac:dyDescent="0.25">
      <c r="A245" s="39" t="str">
        <f t="shared" si="13"/>
        <v>Child and Youth Improvement Measure % (&gt;=25%)</v>
      </c>
      <c r="B245" s="113">
        <f>'MH Measure Summary'!S11</f>
        <v>0.65200000000000002</v>
      </c>
    </row>
    <row r="246" spans="1:2" s="1" customFormat="1" ht="10.5" x14ac:dyDescent="0.25">
      <c r="A246" s="39" t="str">
        <f t="shared" si="13"/>
        <v>Child and Youth Monthly Service Provision % (&gt;=65%)</v>
      </c>
      <c r="B246" s="113">
        <f>'MH Measure Summary'!T11</f>
        <v>0.26732456140350902</v>
      </c>
    </row>
    <row r="247" spans="1:2" s="1" customFormat="1" ht="10.5" x14ac:dyDescent="0.25">
      <c r="A247" s="39" t="str">
        <f t="shared" si="13"/>
        <v>Child and Youth School % (&gt;=60%)</v>
      </c>
      <c r="B247" s="114">
        <f>'MH Measure Summary'!U11</f>
        <v>0.80100000000000005</v>
      </c>
    </row>
    <row r="248" spans="1:2" s="1" customFormat="1" ht="10.5" x14ac:dyDescent="0.25">
      <c r="A248" s="39" t="str">
        <f t="shared" si="13"/>
        <v>Family and Living Situation % (&gt;=67.5%)</v>
      </c>
      <c r="B248" s="114">
        <f>'MH Measure Summary'!V11</f>
        <v>0.80900000000000005</v>
      </c>
    </row>
    <row r="249" spans="1:2" s="1" customFormat="1" ht="10.5" x14ac:dyDescent="0.25">
      <c r="A249" s="39" t="str">
        <f t="shared" si="13"/>
        <v>Follow-Up Within 7 Days: Face-to-Face (CARE Based) % (&gt;=75% Annual Measure)</v>
      </c>
      <c r="B249" s="113">
        <f>'MH Measure Summary'!W11</f>
        <v>0.67441860465116277</v>
      </c>
    </row>
    <row r="250" spans="1:2" s="1" customFormat="1" ht="10.5" x14ac:dyDescent="0.25">
      <c r="A250" s="39" t="str">
        <f t="shared" ref="A250:A252" si="14">A26</f>
        <v>Long-Term Services and Support Screen Follow-Up (&gt;=70% Annual Measure)</v>
      </c>
      <c r="B250" s="113">
        <f>'MH Measure Summary'!X11</f>
        <v>1</v>
      </c>
    </row>
    <row r="251" spans="1:2" s="1" customFormat="1" ht="10.5" x14ac:dyDescent="0.25">
      <c r="A251" s="39" t="str">
        <f t="shared" si="14"/>
        <v>Community Linkage % (&gt;=23% Annual Measure)</v>
      </c>
      <c r="B251" s="113">
        <f>'MH Measure Summary'!Y11</f>
        <v>0.159756097560976</v>
      </c>
    </row>
    <row r="252" spans="1:2" s="1" customFormat="1" ht="10.5" x14ac:dyDescent="0.25">
      <c r="A252" s="39" t="str">
        <f t="shared" si="14"/>
        <v>Crisis Follow-Up Within 30 Days % (&gt;=90%)</v>
      </c>
      <c r="B252" s="113">
        <f>'MH Measure Summary'!Z11</f>
        <v>0.98333333333333295</v>
      </c>
    </row>
    <row r="253" spans="1:2" s="1" customFormat="1" ht="8" x14ac:dyDescent="0.25">
      <c r="A253" s="35"/>
      <c r="B253" s="35"/>
    </row>
    <row r="254" spans="1:2" s="1" customFormat="1" ht="15.5" x14ac:dyDescent="0.35">
      <c r="A254" s="178" t="s">
        <v>14</v>
      </c>
      <c r="B254" s="35"/>
    </row>
    <row r="255" spans="1:2" s="1" customFormat="1" ht="10.5" x14ac:dyDescent="0.25">
      <c r="A255" s="40" t="s">
        <v>42</v>
      </c>
      <c r="B255" s="36" t="s">
        <v>49</v>
      </c>
    </row>
    <row r="256" spans="1:2" s="1" customFormat="1" ht="10.5" x14ac:dyDescent="0.25">
      <c r="A256" s="39" t="str">
        <f t="shared" ref="A256:A277" si="15">A4</f>
        <v>Service Target Adult % (&gt;=100%)</v>
      </c>
      <c r="B256" s="113">
        <f>'MH Measure Summary'!B12</f>
        <v>1.0411732456140399</v>
      </c>
    </row>
    <row r="257" spans="1:2" s="1" customFormat="1" ht="10.5" x14ac:dyDescent="0.25">
      <c r="A257" s="39" t="str">
        <f t="shared" si="15"/>
        <v>Adult Counseling Target % (&gt;= 12%)</v>
      </c>
      <c r="B257" s="113">
        <f>'MH Measure Summary'!C12</f>
        <v>0.84489281210592704</v>
      </c>
    </row>
    <row r="258" spans="1:2" s="1" customFormat="1" ht="10.5" x14ac:dyDescent="0.25">
      <c r="A258" s="39" t="str">
        <f t="shared" si="15"/>
        <v>ACT Target % (&gt;=54%)</v>
      </c>
      <c r="B258" s="113">
        <f>'MH Measure Summary'!D12</f>
        <v>0.74885321100917401</v>
      </c>
    </row>
    <row r="259" spans="1:2" s="1" customFormat="1" ht="10.5" x14ac:dyDescent="0.25">
      <c r="A259" s="39" t="str">
        <f t="shared" si="15"/>
        <v>Child and Youth Service Target % (&gt;=100%)</v>
      </c>
      <c r="B259" s="113">
        <f>'MH Measure Summary'!E12</f>
        <v>1.2096949891067501</v>
      </c>
    </row>
    <row r="260" spans="1:2" s="1" customFormat="1" ht="10.5" x14ac:dyDescent="0.25">
      <c r="A260" s="39" t="str">
        <f t="shared" si="15"/>
        <v>Family Partner Supports Services for LOCs 2, 3, 4 and YC % (&gt;=10%)</v>
      </c>
      <c r="B260" s="113">
        <f>'MH Measure Summary'!F12</f>
        <v>0.15405405405405401</v>
      </c>
    </row>
    <row r="261" spans="1:2" s="1" customFormat="1" ht="10.5" x14ac:dyDescent="0.25">
      <c r="A261" s="39" t="str">
        <f t="shared" si="15"/>
        <v>Community Tenure 2020 % (&gt;=96.8%)</v>
      </c>
      <c r="B261" s="114">
        <f>'MH Measure Summary'!G12</f>
        <v>0.98</v>
      </c>
    </row>
    <row r="262" spans="1:2" s="1" customFormat="1" ht="10.5" x14ac:dyDescent="0.25">
      <c r="A262" s="39" t="str">
        <f t="shared" si="15"/>
        <v>Adult Improvement % (&gt;=20%)</v>
      </c>
      <c r="B262" s="113">
        <f>'MH Measure Summary'!H12</f>
        <v>0.50148920327624702</v>
      </c>
    </row>
    <row r="263" spans="1:2" s="1" customFormat="1" ht="10.5" x14ac:dyDescent="0.25">
      <c r="A263" s="39" t="str">
        <f t="shared" si="15"/>
        <v>Adult Monthly Service Provision % (&gt;=65.6%)</v>
      </c>
      <c r="B263" s="114">
        <f>'MH Measure Summary'!I12</f>
        <v>0.27468060394889698</v>
      </c>
    </row>
    <row r="264" spans="1:2" s="1" customFormat="1" ht="10.5" x14ac:dyDescent="0.25">
      <c r="A264" s="39" t="str">
        <f t="shared" si="15"/>
        <v>Employment Improvement % (&gt;=39.8%)</v>
      </c>
      <c r="B264" s="114">
        <f>'MH Measure Summary'!J12</f>
        <v>0.90100000000000002</v>
      </c>
    </row>
    <row r="265" spans="1:2" s="1" customFormat="1" ht="10.5" x14ac:dyDescent="0.25">
      <c r="A265" s="39" t="str">
        <f t="shared" si="15"/>
        <v>Residential Stability % (&gt;=84%)</v>
      </c>
      <c r="B265" s="114">
        <f>'MH Measure Summary'!K12</f>
        <v>0.92</v>
      </c>
    </row>
    <row r="266" spans="1:2" s="1" customFormat="1" ht="10.5" x14ac:dyDescent="0.25">
      <c r="A266" s="39" t="str">
        <f t="shared" si="15"/>
        <v>Educational or Volunteering Strengths % (&gt;=26.5%)</v>
      </c>
      <c r="B266" s="114">
        <f>'MH Measure Summary'!L12</f>
        <v>0.45200000000000001</v>
      </c>
    </row>
    <row r="267" spans="1:2" s="1" customFormat="1" ht="10.5" x14ac:dyDescent="0.25">
      <c r="A267" s="39" t="str">
        <f t="shared" si="15"/>
        <v>Hospitalization % (&lt;=1.9%)</v>
      </c>
      <c r="B267" s="114">
        <f>'MH Measure Summary'!M12</f>
        <v>3.4169620055917401E-3</v>
      </c>
    </row>
    <row r="268" spans="1:2" s="1" customFormat="1" ht="10.5" x14ac:dyDescent="0.25">
      <c r="A268" s="39" t="str">
        <f t="shared" si="15"/>
        <v>Effective Crisis Response % (&gt;=75.1%)</v>
      </c>
      <c r="B268" s="114">
        <f>'MH Measure Summary'!N12</f>
        <v>0.63697104677060101</v>
      </c>
    </row>
    <row r="269" spans="1:2" s="1" customFormat="1" ht="10.5" x14ac:dyDescent="0.25">
      <c r="A269" s="39" t="str">
        <f t="shared" si="15"/>
        <v>Frequent Admission % (&lt;=0.3%)</v>
      </c>
      <c r="B269" s="114">
        <f>'MH Measure Summary'!O12</f>
        <v>1.42025280499929E-3</v>
      </c>
    </row>
    <row r="270" spans="1:2" s="1" customFormat="1" ht="10.5" x14ac:dyDescent="0.25">
      <c r="A270" s="39" t="str">
        <f t="shared" si="15"/>
        <v>Access to Crisis Response Services % (&gt;=52.2%)</v>
      </c>
      <c r="B270" s="114">
        <f>'MH Measure Summary'!P12</f>
        <v>0.23758099352051801</v>
      </c>
    </row>
    <row r="271" spans="1:2" s="1" customFormat="1" ht="10.5" x14ac:dyDescent="0.25">
      <c r="A271" s="39" t="str">
        <f t="shared" si="15"/>
        <v>Jail Diversion % (&lt;=10.46%)</v>
      </c>
      <c r="B271" s="115">
        <f>'MH Measure Summary'!Q12</f>
        <v>4.9003424657534302E-2</v>
      </c>
    </row>
    <row r="272" spans="1:2" s="1" customFormat="1" ht="10.5" x14ac:dyDescent="0.25">
      <c r="A272" s="39" t="str">
        <f t="shared" si="15"/>
        <v>Juvenile Justice Avoidance % (&gt;=95%)</v>
      </c>
      <c r="B272" s="113">
        <f>'MH Measure Summary'!R12</f>
        <v>0.99483204134366898</v>
      </c>
    </row>
    <row r="273" spans="1:2" s="1" customFormat="1" ht="10.5" x14ac:dyDescent="0.25">
      <c r="A273" s="39" t="str">
        <f t="shared" si="15"/>
        <v>Child and Youth Improvement Measure % (&gt;=25%)</v>
      </c>
      <c r="B273" s="113">
        <f>'MH Measure Summary'!S12</f>
        <v>0.51200000000000001</v>
      </c>
    </row>
    <row r="274" spans="1:2" s="1" customFormat="1" ht="10.5" x14ac:dyDescent="0.25">
      <c r="A274" s="39" t="str">
        <f t="shared" si="15"/>
        <v>Child and Youth Monthly Service Provision % (&gt;=65%)</v>
      </c>
      <c r="B274" s="113">
        <f>'MH Measure Summary'!T12</f>
        <v>0.27468060394889698</v>
      </c>
    </row>
    <row r="275" spans="1:2" s="1" customFormat="1" ht="10.5" x14ac:dyDescent="0.25">
      <c r="A275" s="39" t="str">
        <f t="shared" si="15"/>
        <v>Child and Youth School % (&gt;=60%)</v>
      </c>
      <c r="B275" s="114">
        <f>'MH Measure Summary'!U12</f>
        <v>0.82199999999999995</v>
      </c>
    </row>
    <row r="276" spans="1:2" s="1" customFormat="1" ht="10.5" x14ac:dyDescent="0.25">
      <c r="A276" s="39" t="str">
        <f t="shared" si="15"/>
        <v>Family and Living Situation % (&gt;=67.5%)</v>
      </c>
      <c r="B276" s="114">
        <f>'MH Measure Summary'!V12</f>
        <v>0.81100000000000005</v>
      </c>
    </row>
    <row r="277" spans="1:2" s="1" customFormat="1" ht="10.5" x14ac:dyDescent="0.25">
      <c r="A277" s="39" t="str">
        <f t="shared" si="15"/>
        <v>Follow-Up Within 7 Days: Face-to-Face (CARE Based) % (&gt;=75% Annual Measure)</v>
      </c>
      <c r="B277" s="113">
        <f>'MH Measure Summary'!W12</f>
        <v>0.92203389830508475</v>
      </c>
    </row>
    <row r="278" spans="1:2" s="1" customFormat="1" ht="10.5" x14ac:dyDescent="0.25">
      <c r="A278" s="39" t="str">
        <f t="shared" ref="A278:A280" si="16">A26</f>
        <v>Long-Term Services and Support Screen Follow-Up (&gt;=70% Annual Measure)</v>
      </c>
      <c r="B278" s="113">
        <f>'MH Measure Summary'!X12</f>
        <v>0.875</v>
      </c>
    </row>
    <row r="279" spans="1:2" s="1" customFormat="1" ht="10.5" x14ac:dyDescent="0.25">
      <c r="A279" s="39" t="str">
        <f t="shared" si="16"/>
        <v>Community Linkage % (&gt;=23% Annual Measure)</v>
      </c>
      <c r="B279" s="113">
        <f>'MH Measure Summary'!Y12</f>
        <v>0.178438661710037</v>
      </c>
    </row>
    <row r="280" spans="1:2" s="1" customFormat="1" ht="10.5" x14ac:dyDescent="0.25">
      <c r="A280" s="39" t="str">
        <f t="shared" si="16"/>
        <v>Crisis Follow-Up Within 30 Days % (&gt;=90%)</v>
      </c>
      <c r="B280" s="113">
        <f>'MH Measure Summary'!Z12</f>
        <v>1</v>
      </c>
    </row>
    <row r="281" spans="1:2" s="1" customFormat="1" ht="8" x14ac:dyDescent="0.25">
      <c r="A281" s="35"/>
      <c r="B281" s="35"/>
    </row>
    <row r="282" spans="1:2" s="1" customFormat="1" ht="15.5" x14ac:dyDescent="0.35">
      <c r="A282" s="180" t="s">
        <v>15</v>
      </c>
      <c r="B282" s="35"/>
    </row>
    <row r="283" spans="1:2" s="1" customFormat="1" ht="10.5" x14ac:dyDescent="0.25">
      <c r="A283" s="40" t="s">
        <v>42</v>
      </c>
      <c r="B283" s="36" t="s">
        <v>50</v>
      </c>
    </row>
    <row r="284" spans="1:2" s="1" customFormat="1" ht="10.5" x14ac:dyDescent="0.25">
      <c r="A284" s="39" t="str">
        <f t="shared" ref="A284:A305" si="17">A4</f>
        <v>Service Target Adult % (&gt;=100%)</v>
      </c>
      <c r="B284" s="113">
        <f>'MH Measure Summary'!B13</f>
        <v>1.1062312312312299</v>
      </c>
    </row>
    <row r="285" spans="1:2" s="1" customFormat="1" ht="10.5" x14ac:dyDescent="0.25">
      <c r="A285" s="39" t="str">
        <f t="shared" si="17"/>
        <v>Adult Counseling Target % (&gt;= 12%)</v>
      </c>
      <c r="B285" s="113">
        <f>'MH Measure Summary'!C13</f>
        <v>0.39563106796116498</v>
      </c>
    </row>
    <row r="286" spans="1:2" s="1" customFormat="1" ht="10.5" x14ac:dyDescent="0.25">
      <c r="A286" s="39" t="str">
        <f t="shared" si="17"/>
        <v>ACT Target % (&gt;=54%)</v>
      </c>
      <c r="B286" s="113">
        <f>'MH Measure Summary'!D13</f>
        <v>0.68627450980392202</v>
      </c>
    </row>
    <row r="287" spans="1:2" s="1" customFormat="1" ht="10.5" x14ac:dyDescent="0.25">
      <c r="A287" s="39" t="str">
        <f t="shared" si="17"/>
        <v>Child and Youth Service Target % (&gt;=100%)</v>
      </c>
      <c r="B287" s="113">
        <f>'MH Measure Summary'!E13</f>
        <v>0.93201754385964897</v>
      </c>
    </row>
    <row r="288" spans="1:2" s="1" customFormat="1" ht="10.5" x14ac:dyDescent="0.25">
      <c r="A288" s="39" t="str">
        <f t="shared" si="17"/>
        <v>Family Partner Supports Services for LOCs 2, 3, 4 and YC % (&gt;=10%)</v>
      </c>
      <c r="B288" s="113">
        <f>'MH Measure Summary'!F13</f>
        <v>0.28836251287332698</v>
      </c>
    </row>
    <row r="289" spans="1:2" s="1" customFormat="1" ht="10.5" x14ac:dyDescent="0.25">
      <c r="A289" s="39" t="str">
        <f t="shared" si="17"/>
        <v>Community Tenure 2020 % (&gt;=96.8%)</v>
      </c>
      <c r="B289" s="114">
        <f>'MH Measure Summary'!G13</f>
        <v>0.98599999999999999</v>
      </c>
    </row>
    <row r="290" spans="1:2" s="1" customFormat="1" ht="10.5" x14ac:dyDescent="0.25">
      <c r="A290" s="39" t="str">
        <f t="shared" si="17"/>
        <v>Adult Improvement % (&gt;=20%)</v>
      </c>
      <c r="B290" s="113">
        <f>'MH Measure Summary'!H13</f>
        <v>0.39882697947214102</v>
      </c>
    </row>
    <row r="291" spans="1:2" s="1" customFormat="1" ht="10.5" x14ac:dyDescent="0.25">
      <c r="A291" s="39" t="str">
        <f t="shared" si="17"/>
        <v>Adult Monthly Service Provision % (&gt;=65.6%)</v>
      </c>
      <c r="B291" s="114">
        <f>'MH Measure Summary'!I13</f>
        <v>0.212249208025343</v>
      </c>
    </row>
    <row r="292" spans="1:2" s="1" customFormat="1" ht="10.5" x14ac:dyDescent="0.25">
      <c r="A292" s="39" t="str">
        <f t="shared" si="17"/>
        <v>Employment Improvement % (&gt;=39.8%)</v>
      </c>
      <c r="B292" s="114">
        <f>'MH Measure Summary'!J13</f>
        <v>0.95899999999999996</v>
      </c>
    </row>
    <row r="293" spans="1:2" s="1" customFormat="1" ht="10.5" x14ac:dyDescent="0.25">
      <c r="A293" s="39" t="str">
        <f t="shared" si="17"/>
        <v>Residential Stability % (&gt;=84%)</v>
      </c>
      <c r="B293" s="114">
        <f>'MH Measure Summary'!K13</f>
        <v>0.91</v>
      </c>
    </row>
    <row r="294" spans="1:2" s="1" customFormat="1" ht="10.5" x14ac:dyDescent="0.25">
      <c r="A294" s="39" t="str">
        <f t="shared" si="17"/>
        <v>Educational or Volunteering Strengths % (&gt;=26.5%)</v>
      </c>
      <c r="B294" s="114">
        <f>'MH Measure Summary'!L13</f>
        <v>0.25600000000000001</v>
      </c>
    </row>
    <row r="295" spans="1:2" s="1" customFormat="1" ht="10.5" x14ac:dyDescent="0.25">
      <c r="A295" s="39" t="str">
        <f t="shared" si="17"/>
        <v>Hospitalization % (&lt;=1.9%)</v>
      </c>
      <c r="B295" s="114">
        <f>'MH Measure Summary'!M13</f>
        <v>1.11904656552028E-2</v>
      </c>
    </row>
    <row r="296" spans="1:2" s="1" customFormat="1" ht="10.5" x14ac:dyDescent="0.25">
      <c r="A296" s="39" t="str">
        <f t="shared" si="17"/>
        <v>Effective Crisis Response % (&gt;=75.1%)</v>
      </c>
      <c r="B296" s="114">
        <f>'MH Measure Summary'!N13</f>
        <v>0.87312687312687298</v>
      </c>
    </row>
    <row r="297" spans="1:2" s="1" customFormat="1" ht="10.5" x14ac:dyDescent="0.25">
      <c r="A297" s="39" t="str">
        <f t="shared" si="17"/>
        <v>Frequent Admission % (&lt;=0.3%)</v>
      </c>
      <c r="B297" s="114">
        <f>'MH Measure Summary'!O13</f>
        <v>2.3739701159056002E-3</v>
      </c>
    </row>
    <row r="298" spans="1:2" s="1" customFormat="1" ht="10.5" x14ac:dyDescent="0.25">
      <c r="A298" s="39" t="str">
        <f t="shared" si="17"/>
        <v>Access to Crisis Response Services % (&gt;=52.2%)</v>
      </c>
      <c r="B298" s="114">
        <f>'MH Measure Summary'!P13</f>
        <v>0.31573389651531197</v>
      </c>
    </row>
    <row r="299" spans="1:2" s="1" customFormat="1" ht="10.5" x14ac:dyDescent="0.25">
      <c r="A299" s="39" t="str">
        <f t="shared" si="17"/>
        <v>Jail Diversion % (&lt;=10.46%)</v>
      </c>
      <c r="B299" s="115">
        <f>'MH Measure Summary'!Q13</f>
        <v>0.14775666280417099</v>
      </c>
    </row>
    <row r="300" spans="1:2" s="1" customFormat="1" ht="10.5" x14ac:dyDescent="0.25">
      <c r="A300" s="39" t="str">
        <f t="shared" si="17"/>
        <v>Juvenile Justice Avoidance % (&gt;=95%)</v>
      </c>
      <c r="B300" s="113">
        <f>'MH Measure Summary'!R13</f>
        <v>0.97797356828193804</v>
      </c>
    </row>
    <row r="301" spans="1:2" s="1" customFormat="1" ht="10.5" x14ac:dyDescent="0.25">
      <c r="A301" s="39" t="str">
        <f t="shared" si="17"/>
        <v>Child and Youth Improvement Measure % (&gt;=25%)</v>
      </c>
      <c r="B301" s="113">
        <f>'MH Measure Summary'!S13</f>
        <v>0.55600000000000005</v>
      </c>
    </row>
    <row r="302" spans="1:2" s="1" customFormat="1" ht="10.5" x14ac:dyDescent="0.25">
      <c r="A302" s="39" t="str">
        <f t="shared" si="17"/>
        <v>Child and Youth Monthly Service Provision % (&gt;=65%)</v>
      </c>
      <c r="B302" s="113">
        <f>'MH Measure Summary'!T13</f>
        <v>0.212249208025343</v>
      </c>
    </row>
    <row r="303" spans="1:2" s="1" customFormat="1" ht="10.5" x14ac:dyDescent="0.25">
      <c r="A303" s="39" t="str">
        <f t="shared" si="17"/>
        <v>Child and Youth School % (&gt;=60%)</v>
      </c>
      <c r="B303" s="114">
        <f>'MH Measure Summary'!U13</f>
        <v>0.61699999999999999</v>
      </c>
    </row>
    <row r="304" spans="1:2" s="1" customFormat="1" ht="10.5" x14ac:dyDescent="0.25">
      <c r="A304" s="39" t="str">
        <f t="shared" si="17"/>
        <v>Family and Living Situation % (&gt;=67.5%)</v>
      </c>
      <c r="B304" s="114">
        <f>'MH Measure Summary'!V13</f>
        <v>0.72399999999999998</v>
      </c>
    </row>
    <row r="305" spans="1:2" s="1" customFormat="1" ht="10.5" x14ac:dyDescent="0.25">
      <c r="A305" s="39" t="str">
        <f t="shared" si="17"/>
        <v>Follow-Up Within 7 Days: Face-to-Face (CARE Based) % (&gt;=75% Annual Measure)</v>
      </c>
      <c r="B305" s="113">
        <f>'MH Measure Summary'!W13</f>
        <v>0.70297029702970293</v>
      </c>
    </row>
    <row r="306" spans="1:2" s="1" customFormat="1" ht="10.5" x14ac:dyDescent="0.25">
      <c r="A306" s="39" t="str">
        <f t="shared" ref="A306:A308" si="18">A26</f>
        <v>Long-Term Services and Support Screen Follow-Up (&gt;=70% Annual Measure)</v>
      </c>
      <c r="B306" s="113">
        <f>'MH Measure Summary'!X13</f>
        <v>0</v>
      </c>
    </row>
    <row r="307" spans="1:2" s="1" customFormat="1" ht="10.5" x14ac:dyDescent="0.25">
      <c r="A307" s="39" t="str">
        <f t="shared" si="18"/>
        <v>Community Linkage % (&gt;=23% Annual Measure)</v>
      </c>
      <c r="B307" s="113">
        <f>'MH Measure Summary'!Y13</f>
        <v>9.4126506024096404E-2</v>
      </c>
    </row>
    <row r="308" spans="1:2" s="1" customFormat="1" ht="10.5" x14ac:dyDescent="0.25">
      <c r="A308" s="39" t="str">
        <f t="shared" si="18"/>
        <v>Crisis Follow-Up Within 30 Days % (&gt;=90%)</v>
      </c>
      <c r="B308" s="113"/>
    </row>
    <row r="309" spans="1:2" s="1" customFormat="1" ht="8" x14ac:dyDescent="0.25">
      <c r="A309" s="35"/>
      <c r="B309" s="35"/>
    </row>
    <row r="310" spans="1:2" s="1" customFormat="1" ht="15.5" x14ac:dyDescent="0.35">
      <c r="A310" s="178" t="s">
        <v>16</v>
      </c>
      <c r="B310" s="35"/>
    </row>
    <row r="311" spans="1:2" s="1" customFormat="1" ht="10.5" x14ac:dyDescent="0.25">
      <c r="A311" s="40" t="s">
        <v>42</v>
      </c>
      <c r="B311" s="36" t="s">
        <v>51</v>
      </c>
    </row>
    <row r="312" spans="1:2" s="1" customFormat="1" ht="10.5" x14ac:dyDescent="0.25">
      <c r="A312" s="39" t="str">
        <f t="shared" ref="A312:A333" si="19">A4</f>
        <v>Service Target Adult % (&gt;=100%)</v>
      </c>
      <c r="B312" s="113">
        <f>'MH Measure Summary'!B14</f>
        <v>0.98253785945210104</v>
      </c>
    </row>
    <row r="313" spans="1:2" s="1" customFormat="1" ht="10.5" x14ac:dyDescent="0.25">
      <c r="A313" s="39" t="str">
        <f t="shared" si="19"/>
        <v>Adult Counseling Target % (&gt;= 12%)</v>
      </c>
      <c r="B313" s="113">
        <f>'MH Measure Summary'!C14</f>
        <v>0.22590963614554199</v>
      </c>
    </row>
    <row r="314" spans="1:2" s="1" customFormat="1" ht="10.5" x14ac:dyDescent="0.25">
      <c r="A314" s="39" t="str">
        <f t="shared" si="19"/>
        <v>ACT Target % (&gt;=54%)</v>
      </c>
      <c r="B314" s="113">
        <f>'MH Measure Summary'!D14</f>
        <v>0.90067829457364401</v>
      </c>
    </row>
    <row r="315" spans="1:2" s="1" customFormat="1" ht="10.5" x14ac:dyDescent="0.25">
      <c r="A315" s="39" t="str">
        <f t="shared" si="19"/>
        <v>Child and Youth Service Target % (&gt;=100%)</v>
      </c>
      <c r="B315" s="113">
        <f>'MH Measure Summary'!E14</f>
        <v>0.95345926263086</v>
      </c>
    </row>
    <row r="316" spans="1:2" s="1" customFormat="1" ht="10.5" x14ac:dyDescent="0.25">
      <c r="A316" s="39" t="str">
        <f t="shared" si="19"/>
        <v>Family Partner Supports Services for LOCs 2, 3, 4 and YC % (&gt;=10%)</v>
      </c>
      <c r="B316" s="113">
        <f>'MH Measure Summary'!F14</f>
        <v>3.8522398646805303E-2</v>
      </c>
    </row>
    <row r="317" spans="1:2" s="1" customFormat="1" ht="10.5" x14ac:dyDescent="0.25">
      <c r="A317" s="39" t="str">
        <f t="shared" si="19"/>
        <v>Community Tenure 2020 % (&gt;=96.8%)</v>
      </c>
      <c r="B317" s="114">
        <f>'MH Measure Summary'!G14</f>
        <v>0.98499999999999999</v>
      </c>
    </row>
    <row r="318" spans="1:2" s="1" customFormat="1" ht="10.5" x14ac:dyDescent="0.25">
      <c r="A318" s="39" t="str">
        <f t="shared" si="19"/>
        <v>Adult Improvement % (&gt;=20%)</v>
      </c>
      <c r="B318" s="113">
        <f>'MH Measure Summary'!H14</f>
        <v>0.50893347993403004</v>
      </c>
    </row>
    <row r="319" spans="1:2" s="1" customFormat="1" ht="10.5" x14ac:dyDescent="0.25">
      <c r="A319" s="39" t="str">
        <f t="shared" si="19"/>
        <v>Adult Monthly Service Provision % (&gt;=65.6%)</v>
      </c>
      <c r="B319" s="114">
        <f>'MH Measure Summary'!I14</f>
        <v>0.49460405425113002</v>
      </c>
    </row>
    <row r="320" spans="1:2" s="1" customFormat="1" ht="10.5" x14ac:dyDescent="0.25">
      <c r="A320" s="39" t="str">
        <f t="shared" si="19"/>
        <v>Employment Improvement % (&gt;=39.8%)</v>
      </c>
      <c r="B320" s="114">
        <f>'MH Measure Summary'!J14</f>
        <v>0.309</v>
      </c>
    </row>
    <row r="321" spans="1:2" s="1" customFormat="1" ht="10.5" x14ac:dyDescent="0.25">
      <c r="A321" s="39" t="str">
        <f t="shared" si="19"/>
        <v>Residential Stability % (&gt;=84%)</v>
      </c>
      <c r="B321" s="114">
        <f>'MH Measure Summary'!K14</f>
        <v>0.88300000000000001</v>
      </c>
    </row>
    <row r="322" spans="1:2" s="1" customFormat="1" ht="10.5" x14ac:dyDescent="0.25">
      <c r="A322" s="39" t="str">
        <f t="shared" si="19"/>
        <v>Educational or Volunteering Strengths % (&gt;=26.5%)</v>
      </c>
      <c r="B322" s="114">
        <f>'MH Measure Summary'!L14</f>
        <v>0.379</v>
      </c>
    </row>
    <row r="323" spans="1:2" s="1" customFormat="1" ht="10.5" x14ac:dyDescent="0.25">
      <c r="A323" s="39" t="str">
        <f t="shared" si="19"/>
        <v>Hospitalization % (&lt;=1.9%)</v>
      </c>
      <c r="B323" s="114">
        <f>'MH Measure Summary'!M14</f>
        <v>4.5046214893893098E-3</v>
      </c>
    </row>
    <row r="324" spans="1:2" s="1" customFormat="1" ht="10.5" x14ac:dyDescent="0.25">
      <c r="A324" s="39" t="str">
        <f t="shared" si="19"/>
        <v>Effective Crisis Response % (&gt;=75.1%)</v>
      </c>
      <c r="B324" s="114">
        <f>'MH Measure Summary'!N14</f>
        <v>0.82984684348150894</v>
      </c>
    </row>
    <row r="325" spans="1:2" s="1" customFormat="1" ht="10.5" x14ac:dyDescent="0.25">
      <c r="A325" s="39" t="str">
        <f t="shared" si="19"/>
        <v>Frequent Admission % (&lt;=0.3%)</v>
      </c>
      <c r="B325" s="114">
        <f>'MH Measure Summary'!O14</f>
        <v>3.9891722467587999E-4</v>
      </c>
    </row>
    <row r="326" spans="1:2" s="1" customFormat="1" ht="10.5" x14ac:dyDescent="0.25">
      <c r="A326" s="39" t="str">
        <f t="shared" si="19"/>
        <v>Access to Crisis Response Services % (&gt;=52.2%)</v>
      </c>
      <c r="B326" s="114">
        <f>'MH Measure Summary'!P14</f>
        <v>0.19460793620656899</v>
      </c>
    </row>
    <row r="327" spans="1:2" s="1" customFormat="1" ht="10.5" x14ac:dyDescent="0.25">
      <c r="A327" s="39" t="str">
        <f t="shared" si="19"/>
        <v>Jail Diversion % (&lt;=10.46%)</v>
      </c>
      <c r="B327" s="115">
        <f>'MH Measure Summary'!Q14</f>
        <v>9.9358254656800205E-2</v>
      </c>
    </row>
    <row r="328" spans="1:2" s="1" customFormat="1" ht="10.5" x14ac:dyDescent="0.25">
      <c r="A328" s="39" t="str">
        <f t="shared" si="19"/>
        <v>Juvenile Justice Avoidance % (&gt;=95%)</v>
      </c>
      <c r="B328" s="113">
        <f>'MH Measure Summary'!R14</f>
        <v>0.99701556171392003</v>
      </c>
    </row>
    <row r="329" spans="1:2" s="1" customFormat="1" ht="10.5" x14ac:dyDescent="0.25">
      <c r="A329" s="39" t="str">
        <f t="shared" si="19"/>
        <v>Child and Youth Improvement Measure % (&gt;=25%)</v>
      </c>
      <c r="B329" s="113">
        <f>'MH Measure Summary'!S14</f>
        <v>0.51100000000000001</v>
      </c>
    </row>
    <row r="330" spans="1:2" s="1" customFormat="1" ht="10.5" x14ac:dyDescent="0.25">
      <c r="A330" s="39" t="str">
        <f t="shared" si="19"/>
        <v>Child and Youth Monthly Service Provision % (&gt;=65%)</v>
      </c>
      <c r="B330" s="113">
        <f>'MH Measure Summary'!T14</f>
        <v>0.49460405425113002</v>
      </c>
    </row>
    <row r="331" spans="1:2" s="1" customFormat="1" ht="10.5" x14ac:dyDescent="0.25">
      <c r="A331" s="39" t="str">
        <f t="shared" si="19"/>
        <v>Child and Youth School % (&gt;=60%)</v>
      </c>
      <c r="B331" s="114">
        <f>'MH Measure Summary'!U14</f>
        <v>0.74099999999999999</v>
      </c>
    </row>
    <row r="332" spans="1:2" s="1" customFormat="1" ht="10.5" x14ac:dyDescent="0.25">
      <c r="A332" s="39" t="str">
        <f t="shared" si="19"/>
        <v>Family and Living Situation % (&gt;=67.5%)</v>
      </c>
      <c r="B332" s="114">
        <f>'MH Measure Summary'!V14</f>
        <v>0.78</v>
      </c>
    </row>
    <row r="333" spans="1:2" s="1" customFormat="1" ht="10.5" x14ac:dyDescent="0.25">
      <c r="A333" s="39" t="str">
        <f t="shared" si="19"/>
        <v>Follow-Up Within 7 Days: Face-to-Face (CARE Based) % (&gt;=75% Annual Measure)</v>
      </c>
      <c r="B333" s="113">
        <f>'MH Measure Summary'!W14</f>
        <v>0.35006119951040393</v>
      </c>
    </row>
    <row r="334" spans="1:2" s="1" customFormat="1" ht="10.5" x14ac:dyDescent="0.25">
      <c r="A334" s="39" t="str">
        <f t="shared" ref="A334:A336" si="20">A26</f>
        <v>Long-Term Services and Support Screen Follow-Up (&gt;=70% Annual Measure)</v>
      </c>
      <c r="B334" s="113">
        <f>'MH Measure Summary'!X14</f>
        <v>0.35294117647058798</v>
      </c>
    </row>
    <row r="335" spans="1:2" s="1" customFormat="1" ht="10.5" x14ac:dyDescent="0.25">
      <c r="A335" s="39" t="str">
        <f t="shared" si="20"/>
        <v>Community Linkage % (&gt;=23% Annual Measure)</v>
      </c>
      <c r="B335" s="113">
        <f>'MH Measure Summary'!Y14</f>
        <v>0.29174936206407698</v>
      </c>
    </row>
    <row r="336" spans="1:2" s="1" customFormat="1" ht="10.5" x14ac:dyDescent="0.25">
      <c r="A336" s="39" t="str">
        <f t="shared" si="20"/>
        <v>Crisis Follow-Up Within 30 Days % (&gt;=90%)</v>
      </c>
      <c r="B336" s="113">
        <f>'MH Measure Summary'!Z14</f>
        <v>0.822784810126582</v>
      </c>
    </row>
    <row r="337" spans="1:2" s="1" customFormat="1" ht="8" x14ac:dyDescent="0.25">
      <c r="A337" s="35"/>
      <c r="B337" s="35"/>
    </row>
    <row r="338" spans="1:2" s="1" customFormat="1" ht="15.5" x14ac:dyDescent="0.35">
      <c r="A338" s="177" t="s">
        <v>17</v>
      </c>
      <c r="B338" s="35"/>
    </row>
    <row r="339" spans="1:2" s="1" customFormat="1" ht="10.5" x14ac:dyDescent="0.25">
      <c r="A339" s="40" t="s">
        <v>42</v>
      </c>
      <c r="B339" s="36" t="s">
        <v>52</v>
      </c>
    </row>
    <row r="340" spans="1:2" s="1" customFormat="1" ht="10.5" x14ac:dyDescent="0.25">
      <c r="A340" s="39" t="str">
        <f t="shared" ref="A340:A361" si="21">A4</f>
        <v>Service Target Adult % (&gt;=100%)</v>
      </c>
      <c r="B340" s="113">
        <f>'MH Measure Summary'!B15</f>
        <v>1.03947209105219</v>
      </c>
    </row>
    <row r="341" spans="1:2" s="1" customFormat="1" ht="10.5" x14ac:dyDescent="0.25">
      <c r="A341" s="39" t="str">
        <f t="shared" si="21"/>
        <v>Adult Counseling Target % (&gt;= 12%)</v>
      </c>
      <c r="B341" s="113">
        <f>'MH Measure Summary'!C15</f>
        <v>0.21153846153846201</v>
      </c>
    </row>
    <row r="342" spans="1:2" s="1" customFormat="1" ht="10.5" x14ac:dyDescent="0.25">
      <c r="A342" s="39" t="str">
        <f t="shared" si="21"/>
        <v>ACT Target % (&gt;=54%)</v>
      </c>
      <c r="B342" s="113">
        <f>'MH Measure Summary'!D15</f>
        <v>0.87188612099644103</v>
      </c>
    </row>
    <row r="343" spans="1:2" s="1" customFormat="1" ht="10.5" x14ac:dyDescent="0.25">
      <c r="A343" s="39" t="str">
        <f t="shared" si="21"/>
        <v>Child and Youth Service Target % (&gt;=100%)</v>
      </c>
      <c r="B343" s="113">
        <f>'MH Measure Summary'!E15</f>
        <v>1.1039215686274499</v>
      </c>
    </row>
    <row r="344" spans="1:2" s="1" customFormat="1" ht="10.5" x14ac:dyDescent="0.25">
      <c r="A344" s="39" t="str">
        <f t="shared" si="21"/>
        <v>Family Partner Supports Services for LOCs 2, 3, 4 and YC % (&gt;=10%)</v>
      </c>
      <c r="B344" s="113">
        <f>'MH Measure Summary'!F15</f>
        <v>0.14465937762825901</v>
      </c>
    </row>
    <row r="345" spans="1:2" s="1" customFormat="1" ht="10.5" x14ac:dyDescent="0.25">
      <c r="A345" s="39" t="str">
        <f t="shared" si="21"/>
        <v>Community Tenure 2020 % (&gt;=96.8%)</v>
      </c>
      <c r="B345" s="114">
        <f>'MH Measure Summary'!G15</f>
        <v>0.98699999999999999</v>
      </c>
    </row>
    <row r="346" spans="1:2" s="1" customFormat="1" ht="10.5" x14ac:dyDescent="0.25">
      <c r="A346" s="39" t="str">
        <f t="shared" si="21"/>
        <v>Adult Improvement % (&gt;=20%)</v>
      </c>
      <c r="B346" s="113">
        <f>'MH Measure Summary'!H15</f>
        <v>0.490405117270789</v>
      </c>
    </row>
    <row r="347" spans="1:2" s="1" customFormat="1" ht="10.5" x14ac:dyDescent="0.25">
      <c r="A347" s="39" t="str">
        <f t="shared" si="21"/>
        <v>Adult Monthly Service Provision % (&gt;=65.6%)</v>
      </c>
      <c r="B347" s="114">
        <f>'MH Measure Summary'!I15</f>
        <v>0.76336477987421403</v>
      </c>
    </row>
    <row r="348" spans="1:2" s="1" customFormat="1" ht="10.5" x14ac:dyDescent="0.25">
      <c r="A348" s="39" t="str">
        <f t="shared" si="21"/>
        <v>Employment Improvement % (&gt;=39.8%)</v>
      </c>
      <c r="B348" s="114">
        <f>'MH Measure Summary'!J15</f>
        <v>0.25700000000000001</v>
      </c>
    </row>
    <row r="349" spans="1:2" s="1" customFormat="1" ht="10.5" x14ac:dyDescent="0.25">
      <c r="A349" s="39" t="str">
        <f t="shared" si="21"/>
        <v>Residential Stability % (&gt;=84%)</v>
      </c>
      <c r="B349" s="114">
        <f>'MH Measure Summary'!K15</f>
        <v>0.94699999999999995</v>
      </c>
    </row>
    <row r="350" spans="1:2" s="1" customFormat="1" ht="10.5" x14ac:dyDescent="0.25">
      <c r="A350" s="39" t="str">
        <f t="shared" si="21"/>
        <v>Educational or Volunteering Strengths % (&gt;=26.5%)</v>
      </c>
      <c r="B350" s="114">
        <f>'MH Measure Summary'!L15</f>
        <v>0.41399999999999998</v>
      </c>
    </row>
    <row r="351" spans="1:2" s="1" customFormat="1" ht="10.5" x14ac:dyDescent="0.25">
      <c r="A351" s="39" t="str">
        <f t="shared" si="21"/>
        <v>Hospitalization % (&lt;=1.9%)</v>
      </c>
      <c r="B351" s="114">
        <f>'MH Measure Summary'!M15</f>
        <v>1.35794971566521E-2</v>
      </c>
    </row>
    <row r="352" spans="1:2" s="1" customFormat="1" ht="10.5" x14ac:dyDescent="0.25">
      <c r="A352" s="39" t="str">
        <f t="shared" si="21"/>
        <v>Effective Crisis Response % (&gt;=75.1%)</v>
      </c>
      <c r="B352" s="114">
        <f>'MH Measure Summary'!N15</f>
        <v>0.82844036697247703</v>
      </c>
    </row>
    <row r="353" spans="1:2" s="1" customFormat="1" ht="10.5" x14ac:dyDescent="0.25">
      <c r="A353" s="39" t="str">
        <f t="shared" si="21"/>
        <v>Frequent Admission % (&lt;=0.3%)</v>
      </c>
      <c r="B353" s="114">
        <f>'MH Measure Summary'!O15</f>
        <v>2.68039482641253E-3</v>
      </c>
    </row>
    <row r="354" spans="1:2" s="1" customFormat="1" ht="10.5" x14ac:dyDescent="0.25">
      <c r="A354" s="39" t="str">
        <f t="shared" si="21"/>
        <v>Access to Crisis Response Services % (&gt;=52.2%)</v>
      </c>
      <c r="B354" s="114">
        <f>'MH Measure Summary'!P15</f>
        <v>0.81173982020095203</v>
      </c>
    </row>
    <row r="355" spans="1:2" s="1" customFormat="1" ht="10.5" x14ac:dyDescent="0.25">
      <c r="A355" s="39" t="str">
        <f t="shared" si="21"/>
        <v>Jail Diversion % (&lt;=10.46%)</v>
      </c>
      <c r="B355" s="115">
        <f>'MH Measure Summary'!Q15</f>
        <v>0.14813601236476001</v>
      </c>
    </row>
    <row r="356" spans="1:2" s="1" customFormat="1" ht="10.5" x14ac:dyDescent="0.25">
      <c r="A356" s="39" t="str">
        <f t="shared" si="21"/>
        <v>Juvenile Justice Avoidance % (&gt;=95%)</v>
      </c>
      <c r="B356" s="113">
        <f>'MH Measure Summary'!R15</f>
        <v>1</v>
      </c>
    </row>
    <row r="357" spans="1:2" s="1" customFormat="1" ht="10.5" x14ac:dyDescent="0.25">
      <c r="A357" s="39" t="str">
        <f t="shared" si="21"/>
        <v>Child and Youth Improvement Measure % (&gt;=25%)</v>
      </c>
      <c r="B357" s="113">
        <f>'MH Measure Summary'!S15</f>
        <v>0.441</v>
      </c>
    </row>
    <row r="358" spans="1:2" s="1" customFormat="1" ht="10.5" x14ac:dyDescent="0.25">
      <c r="A358" s="39" t="str">
        <f t="shared" si="21"/>
        <v>Child and Youth Monthly Service Provision % (&gt;=65%)</v>
      </c>
      <c r="B358" s="113">
        <f>'MH Measure Summary'!T15</f>
        <v>0.76336477987421403</v>
      </c>
    </row>
    <row r="359" spans="1:2" s="1" customFormat="1" ht="10.5" x14ac:dyDescent="0.25">
      <c r="A359" s="39" t="str">
        <f t="shared" si="21"/>
        <v>Child and Youth School % (&gt;=60%)</v>
      </c>
      <c r="B359" s="114">
        <f>'MH Measure Summary'!U15</f>
        <v>0.503</v>
      </c>
    </row>
    <row r="360" spans="1:2" s="1" customFormat="1" ht="10.5" x14ac:dyDescent="0.25">
      <c r="A360" s="39" t="str">
        <f t="shared" si="21"/>
        <v>Family and Living Situation % (&gt;=67.5%)</v>
      </c>
      <c r="B360" s="114">
        <f>'MH Measure Summary'!V15</f>
        <v>0.74199999999999999</v>
      </c>
    </row>
    <row r="361" spans="1:2" s="1" customFormat="1" ht="10.5" x14ac:dyDescent="0.25">
      <c r="A361" s="39" t="str">
        <f t="shared" si="21"/>
        <v>Follow-Up Within 7 Days: Face-to-Face (CARE Based) % (&gt;=75% Annual Measure)</v>
      </c>
      <c r="B361" s="113">
        <f>'MH Measure Summary'!W15</f>
        <v>0.93032786885245899</v>
      </c>
    </row>
    <row r="362" spans="1:2" s="1" customFormat="1" ht="10.5" x14ac:dyDescent="0.25">
      <c r="A362" s="39" t="str">
        <f t="shared" ref="A362:A364" si="22">A26</f>
        <v>Long-Term Services and Support Screen Follow-Up (&gt;=70% Annual Measure)</v>
      </c>
      <c r="B362" s="113">
        <f>'MH Measure Summary'!X15</f>
        <v>0.44444444444444398</v>
      </c>
    </row>
    <row r="363" spans="1:2" s="1" customFormat="1" ht="10.5" x14ac:dyDescent="0.25">
      <c r="A363" s="39" t="str">
        <f t="shared" si="22"/>
        <v>Community Linkage % (&gt;=23% Annual Measure)</v>
      </c>
      <c r="B363" s="113">
        <f>'MH Measure Summary'!Y15</f>
        <v>0.201701524282169</v>
      </c>
    </row>
    <row r="364" spans="1:2" s="1" customFormat="1" ht="10.5" x14ac:dyDescent="0.25">
      <c r="A364" s="39" t="str">
        <f t="shared" si="22"/>
        <v>Crisis Follow-Up Within 30 Days % (&gt;=90%)</v>
      </c>
      <c r="B364" s="113">
        <f>'MH Measure Summary'!Z15</f>
        <v>1</v>
      </c>
    </row>
    <row r="365" spans="1:2" s="1" customFormat="1" ht="8" x14ac:dyDescent="0.25">
      <c r="A365" s="35"/>
      <c r="B365" s="35"/>
    </row>
    <row r="366" spans="1:2" s="1" customFormat="1" ht="15.5" x14ac:dyDescent="0.35">
      <c r="A366" s="178" t="s">
        <v>18</v>
      </c>
      <c r="B366" s="35"/>
    </row>
    <row r="367" spans="1:2" s="1" customFormat="1" ht="10.5" x14ac:dyDescent="0.25">
      <c r="A367" s="40" t="s">
        <v>42</v>
      </c>
      <c r="B367" s="36" t="s">
        <v>53</v>
      </c>
    </row>
    <row r="368" spans="1:2" s="1" customFormat="1" ht="10.5" x14ac:dyDescent="0.25">
      <c r="A368" s="39" t="str">
        <f t="shared" ref="A368:A389" si="23">A4</f>
        <v>Service Target Adult % (&gt;=100%)</v>
      </c>
      <c r="B368" s="113">
        <f>'MH Measure Summary'!B16</f>
        <v>1.14105594956659</v>
      </c>
    </row>
    <row r="369" spans="1:2" s="1" customFormat="1" ht="10.5" x14ac:dyDescent="0.25">
      <c r="A369" s="39" t="str">
        <f t="shared" si="23"/>
        <v>Adult Counseling Target % (&gt;= 12%)</v>
      </c>
      <c r="B369" s="113">
        <f>'MH Measure Summary'!C16</f>
        <v>0.18985849056603801</v>
      </c>
    </row>
    <row r="370" spans="1:2" s="1" customFormat="1" ht="10.5" x14ac:dyDescent="0.25">
      <c r="A370" s="39" t="str">
        <f t="shared" si="23"/>
        <v>ACT Target % (&gt;=54%)</v>
      </c>
      <c r="B370" s="113">
        <f>'MH Measure Summary'!D16</f>
        <v>0.81066176470588203</v>
      </c>
    </row>
    <row r="371" spans="1:2" s="1" customFormat="1" ht="10.5" x14ac:dyDescent="0.25">
      <c r="A371" s="39" t="str">
        <f t="shared" si="23"/>
        <v>Child and Youth Service Target % (&gt;=100%)</v>
      </c>
      <c r="B371" s="113">
        <f>'MH Measure Summary'!E16</f>
        <v>0.93688118811881205</v>
      </c>
    </row>
    <row r="372" spans="1:2" s="1" customFormat="1" ht="10.5" x14ac:dyDescent="0.25">
      <c r="A372" s="39" t="str">
        <f t="shared" si="23"/>
        <v>Family Partner Supports Services for LOCs 2, 3, 4 and YC % (&gt;=10%)</v>
      </c>
      <c r="B372" s="113">
        <f>'MH Measure Summary'!F16</f>
        <v>0.17854406130268199</v>
      </c>
    </row>
    <row r="373" spans="1:2" s="1" customFormat="1" ht="10.5" x14ac:dyDescent="0.25">
      <c r="A373" s="39" t="str">
        <f t="shared" si="23"/>
        <v>Community Tenure 2020 % (&gt;=96.8%)</v>
      </c>
      <c r="B373" s="114">
        <f>'MH Measure Summary'!G16</f>
        <v>0.97399999999999998</v>
      </c>
    </row>
    <row r="374" spans="1:2" s="1" customFormat="1" ht="10.5" x14ac:dyDescent="0.25">
      <c r="A374" s="39" t="str">
        <f t="shared" si="23"/>
        <v>Adult Improvement % (&gt;=20%)</v>
      </c>
      <c r="B374" s="113">
        <f>'MH Measure Summary'!H16</f>
        <v>0.52315394242803503</v>
      </c>
    </row>
    <row r="375" spans="1:2" s="1" customFormat="1" ht="10.5" x14ac:dyDescent="0.25">
      <c r="A375" s="39" t="str">
        <f t="shared" si="23"/>
        <v>Adult Monthly Service Provision % (&gt;=65.6%)</v>
      </c>
      <c r="B375" s="114">
        <f>'MH Measure Summary'!I16</f>
        <v>0.36826599326599302</v>
      </c>
    </row>
    <row r="376" spans="1:2" s="1" customFormat="1" ht="10.5" x14ac:dyDescent="0.25">
      <c r="A376" s="39" t="str">
        <f t="shared" si="23"/>
        <v>Employment Improvement % (&gt;=39.8%)</v>
      </c>
      <c r="B376" s="114">
        <f>'MH Measure Summary'!J16</f>
        <v>0.30499999999999999</v>
      </c>
    </row>
    <row r="377" spans="1:2" s="1" customFormat="1" ht="10.5" x14ac:dyDescent="0.25">
      <c r="A377" s="39" t="str">
        <f t="shared" si="23"/>
        <v>Residential Stability % (&gt;=84%)</v>
      </c>
      <c r="B377" s="114">
        <f>'MH Measure Summary'!K16</f>
        <v>0.90500000000000003</v>
      </c>
    </row>
    <row r="378" spans="1:2" s="1" customFormat="1" ht="10.5" x14ac:dyDescent="0.25">
      <c r="A378" s="39" t="str">
        <f t="shared" si="23"/>
        <v>Educational or Volunteering Strengths % (&gt;=26.5%)</v>
      </c>
      <c r="B378" s="114">
        <f>'MH Measure Summary'!L16</f>
        <v>0.18099999999999999</v>
      </c>
    </row>
    <row r="379" spans="1:2" s="1" customFormat="1" ht="10.5" x14ac:dyDescent="0.25">
      <c r="A379" s="39" t="str">
        <f t="shared" si="23"/>
        <v>Hospitalization % (&lt;=1.9%)</v>
      </c>
      <c r="B379" s="114">
        <f>'MH Measure Summary'!M16</f>
        <v>1.3583123648141401E-2</v>
      </c>
    </row>
    <row r="380" spans="1:2" s="1" customFormat="1" ht="10.5" x14ac:dyDescent="0.25">
      <c r="A380" s="39" t="str">
        <f t="shared" si="23"/>
        <v>Effective Crisis Response % (&gt;=75.1%)</v>
      </c>
      <c r="B380" s="114">
        <f>'MH Measure Summary'!N16</f>
        <v>0.80829756795422003</v>
      </c>
    </row>
    <row r="381" spans="1:2" s="1" customFormat="1" ht="10.5" x14ac:dyDescent="0.25">
      <c r="A381" s="39" t="str">
        <f t="shared" si="23"/>
        <v>Frequent Admission % (&lt;=0.3%)</v>
      </c>
      <c r="B381" s="114">
        <f>'MH Measure Summary'!O16</f>
        <v>7.9808459696727901E-4</v>
      </c>
    </row>
    <row r="382" spans="1:2" s="1" customFormat="1" ht="10.5" x14ac:dyDescent="0.25">
      <c r="A382" s="39" t="str">
        <f t="shared" si="23"/>
        <v>Access to Crisis Response Services % (&gt;=52.2%)</v>
      </c>
      <c r="B382" s="114">
        <f>'MH Measure Summary'!P16</f>
        <v>0.366292134831461</v>
      </c>
    </row>
    <row r="383" spans="1:2" s="1" customFormat="1" ht="10.5" x14ac:dyDescent="0.25">
      <c r="A383" s="39" t="str">
        <f t="shared" si="23"/>
        <v>Jail Diversion % (&lt;=10.46%)</v>
      </c>
      <c r="B383" s="115">
        <f>'MH Measure Summary'!Q16</f>
        <v>5.3966480446927402E-2</v>
      </c>
    </row>
    <row r="384" spans="1:2" s="1" customFormat="1" ht="10.5" x14ac:dyDescent="0.25">
      <c r="A384" s="39" t="str">
        <f t="shared" si="23"/>
        <v>Juvenile Justice Avoidance % (&gt;=95%)</v>
      </c>
      <c r="B384" s="113">
        <f>'MH Measure Summary'!R16</f>
        <v>0.98792270531401005</v>
      </c>
    </row>
    <row r="385" spans="1:2" s="1" customFormat="1" ht="10.5" x14ac:dyDescent="0.25">
      <c r="A385" s="39" t="str">
        <f t="shared" si="23"/>
        <v>Child and Youth Improvement Measure % (&gt;=25%)</v>
      </c>
      <c r="B385" s="113">
        <f>'MH Measure Summary'!S16</f>
        <v>0.39700000000000002</v>
      </c>
    </row>
    <row r="386" spans="1:2" s="1" customFormat="1" ht="10.5" x14ac:dyDescent="0.25">
      <c r="A386" s="39" t="str">
        <f t="shared" si="23"/>
        <v>Child and Youth Monthly Service Provision % (&gt;=65%)</v>
      </c>
      <c r="B386" s="113">
        <f>'MH Measure Summary'!T16</f>
        <v>0.36826599326599302</v>
      </c>
    </row>
    <row r="387" spans="1:2" s="1" customFormat="1" ht="10.5" x14ac:dyDescent="0.25">
      <c r="A387" s="39" t="str">
        <f t="shared" si="23"/>
        <v>Child and Youth School % (&gt;=60%)</v>
      </c>
      <c r="B387" s="114">
        <f>'MH Measure Summary'!U16</f>
        <v>0.80200000000000005</v>
      </c>
    </row>
    <row r="388" spans="1:2" s="1" customFormat="1" ht="10.5" x14ac:dyDescent="0.25">
      <c r="A388" s="39" t="str">
        <f t="shared" si="23"/>
        <v>Family and Living Situation % (&gt;=67.5%)</v>
      </c>
      <c r="B388" s="114">
        <f>'MH Measure Summary'!V16</f>
        <v>0.78200000000000003</v>
      </c>
    </row>
    <row r="389" spans="1:2" s="1" customFormat="1" ht="10.5" x14ac:dyDescent="0.25">
      <c r="A389" s="39" t="str">
        <f t="shared" si="23"/>
        <v>Follow-Up Within 7 Days: Face-to-Face (CARE Based) % (&gt;=75% Annual Measure)</v>
      </c>
      <c r="B389" s="113">
        <f>'MH Measure Summary'!W16</f>
        <v>0.65</v>
      </c>
    </row>
    <row r="390" spans="1:2" s="1" customFormat="1" ht="10.5" x14ac:dyDescent="0.25">
      <c r="A390" s="39" t="str">
        <f t="shared" ref="A390:A392" si="24">A26</f>
        <v>Long-Term Services and Support Screen Follow-Up (&gt;=70% Annual Measure)</v>
      </c>
      <c r="B390" s="113">
        <f>'MH Measure Summary'!X16</f>
        <v>0</v>
      </c>
    </row>
    <row r="391" spans="1:2" s="1" customFormat="1" ht="10.5" x14ac:dyDescent="0.25">
      <c r="A391" s="39" t="str">
        <f t="shared" si="24"/>
        <v>Community Linkage % (&gt;=23% Annual Measure)</v>
      </c>
      <c r="B391" s="113">
        <f>'MH Measure Summary'!Y16</f>
        <v>0.18589025755879099</v>
      </c>
    </row>
    <row r="392" spans="1:2" s="1" customFormat="1" ht="10.5" x14ac:dyDescent="0.25">
      <c r="A392" s="39" t="str">
        <f t="shared" si="24"/>
        <v>Crisis Follow-Up Within 30 Days % (&gt;=90%)</v>
      </c>
      <c r="B392" s="113">
        <f>'MH Measure Summary'!Z16</f>
        <v>1</v>
      </c>
    </row>
    <row r="393" spans="1:2" s="1" customFormat="1" ht="8" x14ac:dyDescent="0.25">
      <c r="A393" s="35"/>
      <c r="B393" s="35"/>
    </row>
    <row r="394" spans="1:2" s="1" customFormat="1" ht="15.5" x14ac:dyDescent="0.35">
      <c r="A394" s="178" t="s">
        <v>19</v>
      </c>
      <c r="B394" s="35"/>
    </row>
    <row r="395" spans="1:2" s="1" customFormat="1" ht="10.5" x14ac:dyDescent="0.25">
      <c r="A395" s="40" t="s">
        <v>42</v>
      </c>
      <c r="B395" s="36" t="s">
        <v>54</v>
      </c>
    </row>
    <row r="396" spans="1:2" s="1" customFormat="1" ht="10.5" x14ac:dyDescent="0.25">
      <c r="A396" s="39" t="str">
        <f t="shared" ref="A396:A417" si="25">A4</f>
        <v>Service Target Adult % (&gt;=100%)</v>
      </c>
      <c r="B396" s="113">
        <f>'MH Measure Summary'!B17</f>
        <v>1.05539215686275</v>
      </c>
    </row>
    <row r="397" spans="1:2" s="1" customFormat="1" ht="10.5" x14ac:dyDescent="0.25">
      <c r="A397" s="39" t="str">
        <f t="shared" si="25"/>
        <v>Adult Counseling Target % (&gt;= 12%)</v>
      </c>
      <c r="B397" s="113">
        <f>'MH Measure Summary'!C17</f>
        <v>0.17514124293785299</v>
      </c>
    </row>
    <row r="398" spans="1:2" s="1" customFormat="1" ht="10.5" x14ac:dyDescent="0.25">
      <c r="A398" s="39" t="str">
        <f t="shared" si="25"/>
        <v>ACT Target % (&gt;=54%)</v>
      </c>
      <c r="B398" s="113">
        <f>'MH Measure Summary'!D17</f>
        <v>0.54444444444444395</v>
      </c>
    </row>
    <row r="399" spans="1:2" s="1" customFormat="1" ht="10.5" x14ac:dyDescent="0.25">
      <c r="A399" s="39" t="str">
        <f t="shared" si="25"/>
        <v>Child and Youth Service Target % (&gt;=100%)</v>
      </c>
      <c r="B399" s="113">
        <f>'MH Measure Summary'!E17</f>
        <v>0.859338061465721</v>
      </c>
    </row>
    <row r="400" spans="1:2" s="1" customFormat="1" ht="10.5" x14ac:dyDescent="0.25">
      <c r="A400" s="39" t="str">
        <f t="shared" si="25"/>
        <v>Family Partner Supports Services for LOCs 2, 3, 4 and YC % (&gt;=10%)</v>
      </c>
      <c r="B400" s="113">
        <f>'MH Measure Summary'!F17</f>
        <v>0.13126079447323</v>
      </c>
    </row>
    <row r="401" spans="1:2" s="1" customFormat="1" ht="10.5" x14ac:dyDescent="0.25">
      <c r="A401" s="39" t="str">
        <f t="shared" si="25"/>
        <v>Community Tenure 2020 % (&gt;=96.8%)</v>
      </c>
      <c r="B401" s="114">
        <f>'MH Measure Summary'!G17</f>
        <v>0.998</v>
      </c>
    </row>
    <row r="402" spans="1:2" s="1" customFormat="1" ht="10.5" x14ac:dyDescent="0.25">
      <c r="A402" s="39" t="str">
        <f t="shared" si="25"/>
        <v>Adult Improvement % (&gt;=20%)</v>
      </c>
      <c r="B402" s="113">
        <f>'MH Measure Summary'!H17</f>
        <v>0.33277310924369702</v>
      </c>
    </row>
    <row r="403" spans="1:2" s="1" customFormat="1" ht="10.5" x14ac:dyDescent="0.25">
      <c r="A403" s="39" t="str">
        <f t="shared" si="25"/>
        <v>Adult Monthly Service Provision % (&gt;=65.6%)</v>
      </c>
      <c r="B403" s="114">
        <f>'MH Measure Summary'!I17</f>
        <v>0.50613915416098199</v>
      </c>
    </row>
    <row r="404" spans="1:2" s="1" customFormat="1" ht="10.5" x14ac:dyDescent="0.25">
      <c r="A404" s="39" t="str">
        <f t="shared" si="25"/>
        <v>Employment Improvement % (&gt;=39.8%)</v>
      </c>
      <c r="B404" s="114">
        <f>'MH Measure Summary'!J17</f>
        <v>0.48599999999999999</v>
      </c>
    </row>
    <row r="405" spans="1:2" s="1" customFormat="1" ht="10.5" x14ac:dyDescent="0.25">
      <c r="A405" s="39" t="str">
        <f t="shared" si="25"/>
        <v>Residential Stability % (&gt;=84%)</v>
      </c>
      <c r="B405" s="114">
        <f>'MH Measure Summary'!K17</f>
        <v>0.92600000000000005</v>
      </c>
    </row>
    <row r="406" spans="1:2" s="1" customFormat="1" ht="10.5" x14ac:dyDescent="0.25">
      <c r="A406" s="39" t="str">
        <f t="shared" si="25"/>
        <v>Educational or Volunteering Strengths % (&gt;=26.5%)</v>
      </c>
      <c r="B406" s="114">
        <f>'MH Measure Summary'!L17</f>
        <v>0.33200000000000002</v>
      </c>
    </row>
    <row r="407" spans="1:2" s="1" customFormat="1" ht="10.5" x14ac:dyDescent="0.25">
      <c r="A407" s="39" t="str">
        <f t="shared" si="25"/>
        <v>Hospitalization % (&lt;=1.9%)</v>
      </c>
      <c r="B407" s="114">
        <f>'MH Measure Summary'!M17</f>
        <v>1.2994683939885799E-2</v>
      </c>
    </row>
    <row r="408" spans="1:2" s="1" customFormat="1" ht="10.5" x14ac:dyDescent="0.25">
      <c r="A408" s="39" t="str">
        <f t="shared" si="25"/>
        <v>Effective Crisis Response % (&gt;=75.1%)</v>
      </c>
      <c r="B408" s="114">
        <f>'MH Measure Summary'!N17</f>
        <v>0.94605263157894703</v>
      </c>
    </row>
    <row r="409" spans="1:2" s="1" customFormat="1" ht="10.5" x14ac:dyDescent="0.25">
      <c r="A409" s="39" t="str">
        <f t="shared" si="25"/>
        <v>Frequent Admission % (&lt;=0.3%)</v>
      </c>
      <c r="B409" s="114">
        <f>'MH Measure Summary'!O17</f>
        <v>1.75592625109745E-4</v>
      </c>
    </row>
    <row r="410" spans="1:2" s="1" customFormat="1" ht="10.5" x14ac:dyDescent="0.25">
      <c r="A410" s="39" t="str">
        <f t="shared" si="25"/>
        <v>Access to Crisis Response Services % (&gt;=52.2%)</v>
      </c>
      <c r="B410" s="114">
        <f>'MH Measure Summary'!P17</f>
        <v>0.96059113300492605</v>
      </c>
    </row>
    <row r="411" spans="1:2" s="1" customFormat="1" ht="10.5" x14ac:dyDescent="0.25">
      <c r="A411" s="39" t="str">
        <f t="shared" si="25"/>
        <v>Jail Diversion % (&lt;=10.46%)</v>
      </c>
      <c r="B411" s="115">
        <f>'MH Measure Summary'!Q17</f>
        <v>0.13748815566835901</v>
      </c>
    </row>
    <row r="412" spans="1:2" s="1" customFormat="1" ht="10.5" x14ac:dyDescent="0.25">
      <c r="A412" s="39" t="str">
        <f t="shared" si="25"/>
        <v>Juvenile Justice Avoidance % (&gt;=95%)</v>
      </c>
      <c r="B412" s="113">
        <f>'MH Measure Summary'!R17</f>
        <v>0.99632352941176505</v>
      </c>
    </row>
    <row r="413" spans="1:2" s="1" customFormat="1" ht="10.5" x14ac:dyDescent="0.25">
      <c r="A413" s="39" t="str">
        <f t="shared" si="25"/>
        <v>Child and Youth Improvement Measure % (&gt;=25%)</v>
      </c>
      <c r="B413" s="113">
        <f>'MH Measure Summary'!S17</f>
        <v>0.33</v>
      </c>
    </row>
    <row r="414" spans="1:2" s="1" customFormat="1" ht="10.5" x14ac:dyDescent="0.25">
      <c r="A414" s="39" t="str">
        <f t="shared" si="25"/>
        <v>Child and Youth Monthly Service Provision % (&gt;=65%)</v>
      </c>
      <c r="B414" s="113">
        <f>'MH Measure Summary'!T17</f>
        <v>0.50613915416098199</v>
      </c>
    </row>
    <row r="415" spans="1:2" s="1" customFormat="1" ht="10.5" x14ac:dyDescent="0.25">
      <c r="A415" s="39" t="str">
        <f t="shared" si="25"/>
        <v>Child and Youth School % (&gt;=60%)</v>
      </c>
      <c r="B415" s="114">
        <f>'MH Measure Summary'!U17</f>
        <v>0.873</v>
      </c>
    </row>
    <row r="416" spans="1:2" s="1" customFormat="1" ht="10.5" x14ac:dyDescent="0.25">
      <c r="A416" s="39" t="str">
        <f t="shared" si="25"/>
        <v>Family and Living Situation % (&gt;=67.5%)</v>
      </c>
      <c r="B416" s="114">
        <f>'MH Measure Summary'!V17</f>
        <v>0.73299999999999998</v>
      </c>
    </row>
    <row r="417" spans="1:2" s="1" customFormat="1" ht="10.5" x14ac:dyDescent="0.25">
      <c r="A417" s="39" t="str">
        <f t="shared" si="25"/>
        <v>Follow-Up Within 7 Days: Face-to-Face (CARE Based) % (&gt;=75% Annual Measure)</v>
      </c>
      <c r="B417" s="113">
        <f>'MH Measure Summary'!W17</f>
        <v>0.14285714285714285</v>
      </c>
    </row>
    <row r="418" spans="1:2" s="1" customFormat="1" ht="10.5" x14ac:dyDescent="0.25">
      <c r="A418" s="39" t="str">
        <f t="shared" ref="A418:A420" si="26">A26</f>
        <v>Long-Term Services and Support Screen Follow-Up (&gt;=70% Annual Measure)</v>
      </c>
      <c r="B418" s="113">
        <f>'MH Measure Summary'!X17</f>
        <v>0.2</v>
      </c>
    </row>
    <row r="419" spans="1:2" s="1" customFormat="1" ht="10.5" x14ac:dyDescent="0.25">
      <c r="A419" s="39" t="str">
        <f t="shared" si="26"/>
        <v>Community Linkage % (&gt;=23% Annual Measure)</v>
      </c>
      <c r="B419" s="113">
        <f>'MH Measure Summary'!Y17</f>
        <v>0.177514792899408</v>
      </c>
    </row>
    <row r="420" spans="1:2" s="1" customFormat="1" ht="10.5" x14ac:dyDescent="0.25">
      <c r="A420" s="39" t="str">
        <f t="shared" si="26"/>
        <v>Crisis Follow-Up Within 30 Days % (&gt;=90%)</v>
      </c>
      <c r="B420" s="113"/>
    </row>
    <row r="421" spans="1:2" s="1" customFormat="1" ht="8" x14ac:dyDescent="0.25">
      <c r="A421" s="35"/>
      <c r="B421" s="35"/>
    </row>
    <row r="422" spans="1:2" s="1" customFormat="1" ht="15.5" x14ac:dyDescent="0.35">
      <c r="A422" s="178" t="s">
        <v>20</v>
      </c>
      <c r="B422" s="35"/>
    </row>
    <row r="423" spans="1:2" s="1" customFormat="1" ht="10.5" x14ac:dyDescent="0.25">
      <c r="A423" s="40" t="s">
        <v>42</v>
      </c>
      <c r="B423" s="36" t="s">
        <v>55</v>
      </c>
    </row>
    <row r="424" spans="1:2" s="1" customFormat="1" ht="10.5" x14ac:dyDescent="0.25">
      <c r="A424" s="39" t="str">
        <f t="shared" ref="A424:A445" si="27">A4</f>
        <v>Service Target Adult % (&gt;=100%)</v>
      </c>
      <c r="B424" s="113">
        <f>'MH Measure Summary'!B18</f>
        <v>0.99197002141327595</v>
      </c>
    </row>
    <row r="425" spans="1:2" s="1" customFormat="1" ht="10.5" x14ac:dyDescent="0.25">
      <c r="A425" s="39" t="str">
        <f t="shared" si="27"/>
        <v>Adult Counseling Target % (&gt;= 12%)</v>
      </c>
      <c r="B425" s="113">
        <f>'MH Measure Summary'!C18</f>
        <v>0.90066225165562896</v>
      </c>
    </row>
    <row r="426" spans="1:2" s="1" customFormat="1" ht="10.5" x14ac:dyDescent="0.25">
      <c r="A426" s="39" t="str">
        <f t="shared" si="27"/>
        <v>ACT Target % (&gt;=54%)</v>
      </c>
      <c r="B426" s="113">
        <f>'MH Measure Summary'!D18</f>
        <v>0.78571428571428603</v>
      </c>
    </row>
    <row r="427" spans="1:2" s="1" customFormat="1" ht="10.5" x14ac:dyDescent="0.25">
      <c r="A427" s="39" t="str">
        <f t="shared" si="27"/>
        <v>Child and Youth Service Target % (&gt;=100%)</v>
      </c>
      <c r="B427" s="113">
        <f>'MH Measure Summary'!E18</f>
        <v>1.05176767676768</v>
      </c>
    </row>
    <row r="428" spans="1:2" s="1" customFormat="1" ht="10.5" x14ac:dyDescent="0.25">
      <c r="A428" s="39" t="str">
        <f t="shared" si="27"/>
        <v>Family Partner Supports Services for LOCs 2, 3, 4 and YC % (&gt;=10%)</v>
      </c>
      <c r="B428" s="113">
        <f>'MH Measure Summary'!F18</f>
        <v>0.117088607594937</v>
      </c>
    </row>
    <row r="429" spans="1:2" s="1" customFormat="1" ht="10.5" x14ac:dyDescent="0.25">
      <c r="A429" s="39" t="str">
        <f t="shared" si="27"/>
        <v>Community Tenure 2020 % (&gt;=96.8%)</v>
      </c>
      <c r="B429" s="114">
        <f>'MH Measure Summary'!G18</f>
        <v>0.98399999999999999</v>
      </c>
    </row>
    <row r="430" spans="1:2" s="1" customFormat="1" ht="10.5" x14ac:dyDescent="0.25">
      <c r="A430" s="39" t="str">
        <f t="shared" si="27"/>
        <v>Adult Improvement % (&gt;=20%)</v>
      </c>
      <c r="B430" s="113">
        <f>'MH Measure Summary'!H18</f>
        <v>0.425914047466325</v>
      </c>
    </row>
    <row r="431" spans="1:2" s="1" customFormat="1" ht="10.5" x14ac:dyDescent="0.25">
      <c r="A431" s="39" t="str">
        <f t="shared" si="27"/>
        <v>Adult Monthly Service Provision % (&gt;=65.6%)</v>
      </c>
      <c r="B431" s="114">
        <f>'MH Measure Summary'!I18</f>
        <v>0.83639596917605197</v>
      </c>
    </row>
    <row r="432" spans="1:2" s="1" customFormat="1" ht="10.5" x14ac:dyDescent="0.25">
      <c r="A432" s="39" t="str">
        <f t="shared" si="27"/>
        <v>Employment Improvement % (&gt;=39.8%)</v>
      </c>
      <c r="B432" s="114">
        <f>'MH Measure Summary'!J18</f>
        <v>0.90900000000000003</v>
      </c>
    </row>
    <row r="433" spans="1:2" s="1" customFormat="1" ht="10.5" x14ac:dyDescent="0.25">
      <c r="A433" s="39" t="str">
        <f t="shared" si="27"/>
        <v>Residential Stability % (&gt;=84%)</v>
      </c>
      <c r="B433" s="114">
        <f>'MH Measure Summary'!K18</f>
        <v>0.84099999999999997</v>
      </c>
    </row>
    <row r="434" spans="1:2" s="1" customFormat="1" ht="10.5" x14ac:dyDescent="0.25">
      <c r="A434" s="39" t="str">
        <f t="shared" si="27"/>
        <v>Educational or Volunteering Strengths % (&gt;=26.5%)</v>
      </c>
      <c r="B434" s="114">
        <f>'MH Measure Summary'!L18</f>
        <v>0.52600000000000002</v>
      </c>
    </row>
    <row r="435" spans="1:2" s="1" customFormat="1" ht="10.5" x14ac:dyDescent="0.25">
      <c r="A435" s="39" t="str">
        <f t="shared" si="27"/>
        <v>Hospitalization % (&lt;=1.9%)</v>
      </c>
      <c r="B435" s="114">
        <f>'MH Measure Summary'!M18</f>
        <v>1.0134637374338199E-2</v>
      </c>
    </row>
    <row r="436" spans="1:2" s="1" customFormat="1" ht="10.5" x14ac:dyDescent="0.25">
      <c r="A436" s="39" t="str">
        <f t="shared" si="27"/>
        <v>Effective Crisis Response % (&gt;=75.1%)</v>
      </c>
      <c r="B436" s="114">
        <f>'MH Measure Summary'!N18</f>
        <v>0.84746760895170803</v>
      </c>
    </row>
    <row r="437" spans="1:2" s="1" customFormat="1" ht="10.5" x14ac:dyDescent="0.25">
      <c r="A437" s="39" t="str">
        <f t="shared" si="27"/>
        <v>Frequent Admission % (&lt;=0.3%)</v>
      </c>
      <c r="B437" s="114">
        <f>'MH Measure Summary'!O18</f>
        <v>8.6254214694581695E-4</v>
      </c>
    </row>
    <row r="438" spans="1:2" s="1" customFormat="1" ht="10.5" x14ac:dyDescent="0.25">
      <c r="A438" s="39" t="str">
        <f t="shared" si="27"/>
        <v>Access to Crisis Response Services % (&gt;=52.2%)</v>
      </c>
      <c r="B438" s="114">
        <f>'MH Measure Summary'!P18</f>
        <v>0.848563968668407</v>
      </c>
    </row>
    <row r="439" spans="1:2" s="1" customFormat="1" ht="10.5" x14ac:dyDescent="0.25">
      <c r="A439" s="39" t="str">
        <f t="shared" si="27"/>
        <v>Jail Diversion % (&lt;=10.46%)</v>
      </c>
      <c r="B439" s="115">
        <f>'MH Measure Summary'!Q18</f>
        <v>7.5289249146757706E-2</v>
      </c>
    </row>
    <row r="440" spans="1:2" s="1" customFormat="1" ht="10.5" x14ac:dyDescent="0.25">
      <c r="A440" s="39" t="str">
        <f t="shared" si="27"/>
        <v>Juvenile Justice Avoidance % (&gt;=95%)</v>
      </c>
      <c r="B440" s="113">
        <f>'MH Measure Summary'!R18</f>
        <v>0.98709677419354802</v>
      </c>
    </row>
    <row r="441" spans="1:2" s="1" customFormat="1" ht="10.5" x14ac:dyDescent="0.25">
      <c r="A441" s="39" t="str">
        <f t="shared" si="27"/>
        <v>Child and Youth Improvement Measure % (&gt;=25%)</v>
      </c>
      <c r="B441" s="113">
        <f>'MH Measure Summary'!S18</f>
        <v>0.38900000000000001</v>
      </c>
    </row>
    <row r="442" spans="1:2" s="1" customFormat="1" ht="10.5" x14ac:dyDescent="0.25">
      <c r="A442" s="39" t="str">
        <f t="shared" si="27"/>
        <v>Child and Youth Monthly Service Provision % (&gt;=65%)</v>
      </c>
      <c r="B442" s="113">
        <f>'MH Measure Summary'!T18</f>
        <v>0.83639596917605197</v>
      </c>
    </row>
    <row r="443" spans="1:2" s="1" customFormat="1" ht="10.5" x14ac:dyDescent="0.25">
      <c r="A443" s="39" t="str">
        <f t="shared" si="27"/>
        <v>Child and Youth School % (&gt;=60%)</v>
      </c>
      <c r="B443" s="114">
        <f>'MH Measure Summary'!U18</f>
        <v>0.68600000000000005</v>
      </c>
    </row>
    <row r="444" spans="1:2" s="1" customFormat="1" ht="10.5" x14ac:dyDescent="0.25">
      <c r="A444" s="39" t="str">
        <f t="shared" si="27"/>
        <v>Family and Living Situation % (&gt;=67.5%)</v>
      </c>
      <c r="B444" s="114">
        <f>'MH Measure Summary'!V18</f>
        <v>0.745</v>
      </c>
    </row>
    <row r="445" spans="1:2" s="1" customFormat="1" ht="10.5" x14ac:dyDescent="0.25">
      <c r="A445" s="39" t="str">
        <f t="shared" si="27"/>
        <v>Follow-Up Within 7 Days: Face-to-Face (CARE Based) % (&gt;=75% Annual Measure)</v>
      </c>
      <c r="B445" s="113">
        <f>'MH Measure Summary'!W18</f>
        <v>0.67391304347826086</v>
      </c>
    </row>
    <row r="446" spans="1:2" s="1" customFormat="1" ht="10.5" x14ac:dyDescent="0.25">
      <c r="A446" s="39" t="str">
        <f t="shared" ref="A446:A448" si="28">A26</f>
        <v>Long-Term Services and Support Screen Follow-Up (&gt;=70% Annual Measure)</v>
      </c>
      <c r="B446" s="113">
        <f>'MH Measure Summary'!X18</f>
        <v>0.92857142857142905</v>
      </c>
    </row>
    <row r="447" spans="1:2" s="1" customFormat="1" ht="10.5" x14ac:dyDescent="0.25">
      <c r="A447" s="39" t="str">
        <f t="shared" si="28"/>
        <v>Community Linkage % (&gt;=23% Annual Measure)</v>
      </c>
      <c r="B447" s="113">
        <f>'MH Measure Summary'!Y18</f>
        <v>0.31882591093117402</v>
      </c>
    </row>
    <row r="448" spans="1:2" s="1" customFormat="1" ht="10.5" x14ac:dyDescent="0.25">
      <c r="A448" s="39" t="str">
        <f t="shared" si="28"/>
        <v>Crisis Follow-Up Within 30 Days % (&gt;=90%)</v>
      </c>
      <c r="B448" s="113">
        <f>'MH Measure Summary'!Z18</f>
        <v>0.94974874371859297</v>
      </c>
    </row>
    <row r="449" spans="1:2" s="1" customFormat="1" ht="8" x14ac:dyDescent="0.25">
      <c r="A449" s="35"/>
      <c r="B449" s="35"/>
    </row>
    <row r="450" spans="1:2" s="1" customFormat="1" ht="15.5" x14ac:dyDescent="0.35">
      <c r="A450" s="178" t="s">
        <v>21</v>
      </c>
      <c r="B450" s="35"/>
    </row>
    <row r="451" spans="1:2" s="1" customFormat="1" ht="10.5" x14ac:dyDescent="0.25">
      <c r="A451" s="40" t="s">
        <v>42</v>
      </c>
      <c r="B451" s="36" t="s">
        <v>56</v>
      </c>
    </row>
    <row r="452" spans="1:2" s="1" customFormat="1" ht="10.5" x14ac:dyDescent="0.25">
      <c r="A452" s="39" t="str">
        <f t="shared" ref="A452:A473" si="29">A4</f>
        <v>Service Target Adult % (&gt;=100%)</v>
      </c>
      <c r="B452" s="113">
        <f>'MH Measure Summary'!B19</f>
        <v>0.89783677482792501</v>
      </c>
    </row>
    <row r="453" spans="1:2" s="1" customFormat="1" ht="10.5" x14ac:dyDescent="0.25">
      <c r="A453" s="39" t="str">
        <f t="shared" si="29"/>
        <v>Adult Counseling Target % (&gt;= 12%)</v>
      </c>
      <c r="B453" s="113">
        <f>'MH Measure Summary'!C19</f>
        <v>0.106809078771696</v>
      </c>
    </row>
    <row r="454" spans="1:2" s="1" customFormat="1" ht="10.5" x14ac:dyDescent="0.25">
      <c r="A454" s="39" t="str">
        <f t="shared" si="29"/>
        <v>ACT Target % (&gt;=54%)</v>
      </c>
      <c r="B454" s="113">
        <f>'MH Measure Summary'!D19</f>
        <v>0.83378746594005504</v>
      </c>
    </row>
    <row r="455" spans="1:2" s="1" customFormat="1" ht="10.5" x14ac:dyDescent="0.25">
      <c r="A455" s="39" t="str">
        <f t="shared" si="29"/>
        <v>Child and Youth Service Target % (&gt;=100%)</v>
      </c>
      <c r="B455" s="113">
        <f>'MH Measure Summary'!E19</f>
        <v>0.96651617757712605</v>
      </c>
    </row>
    <row r="456" spans="1:2" s="1" customFormat="1" ht="10.5" x14ac:dyDescent="0.25">
      <c r="A456" s="39" t="str">
        <f t="shared" si="29"/>
        <v>Family Partner Supports Services for LOCs 2, 3, 4 and YC % (&gt;=10%)</v>
      </c>
      <c r="B456" s="113">
        <f>'MH Measure Summary'!F19</f>
        <v>0.19004250151791099</v>
      </c>
    </row>
    <row r="457" spans="1:2" s="1" customFormat="1" ht="10.5" x14ac:dyDescent="0.25">
      <c r="A457" s="39" t="str">
        <f t="shared" si="29"/>
        <v>Community Tenure 2020 % (&gt;=96.8%)</v>
      </c>
      <c r="B457" s="114">
        <f>'MH Measure Summary'!G19</f>
        <v>0.998</v>
      </c>
    </row>
    <row r="458" spans="1:2" s="1" customFormat="1" ht="10.5" x14ac:dyDescent="0.25">
      <c r="A458" s="39" t="str">
        <f t="shared" si="29"/>
        <v>Adult Improvement % (&gt;=20%)</v>
      </c>
      <c r="B458" s="113">
        <f>'MH Measure Summary'!H19</f>
        <v>0.60309278350515505</v>
      </c>
    </row>
    <row r="459" spans="1:2" s="1" customFormat="1" ht="10.5" x14ac:dyDescent="0.25">
      <c r="A459" s="39" t="str">
        <f t="shared" si="29"/>
        <v>Adult Monthly Service Provision % (&gt;=65.6%)</v>
      </c>
      <c r="B459" s="114">
        <f>'MH Measure Summary'!I19</f>
        <v>0.28490672696438701</v>
      </c>
    </row>
    <row r="460" spans="1:2" s="1" customFormat="1" ht="10.5" x14ac:dyDescent="0.25">
      <c r="A460" s="39" t="str">
        <f t="shared" si="29"/>
        <v>Employment Improvement % (&gt;=39.8%)</v>
      </c>
      <c r="B460" s="114">
        <f>'MH Measure Summary'!J19</f>
        <v>0.93799999999999994</v>
      </c>
    </row>
    <row r="461" spans="1:2" s="1" customFormat="1" ht="10.5" x14ac:dyDescent="0.25">
      <c r="A461" s="39" t="str">
        <f t="shared" si="29"/>
        <v>Residential Stability % (&gt;=84%)</v>
      </c>
      <c r="B461" s="114">
        <f>'MH Measure Summary'!K19</f>
        <v>0.88</v>
      </c>
    </row>
    <row r="462" spans="1:2" s="1" customFormat="1" ht="10.5" x14ac:dyDescent="0.25">
      <c r="A462" s="39" t="str">
        <f t="shared" si="29"/>
        <v>Educational or Volunteering Strengths % (&gt;=26.5%)</v>
      </c>
      <c r="B462" s="114">
        <f>'MH Measure Summary'!L19</f>
        <v>0.32200000000000001</v>
      </c>
    </row>
    <row r="463" spans="1:2" s="1" customFormat="1" ht="10.5" x14ac:dyDescent="0.25">
      <c r="A463" s="39" t="str">
        <f t="shared" si="29"/>
        <v>Hospitalization % (&lt;=1.9%)</v>
      </c>
      <c r="B463" s="114">
        <f>'MH Measure Summary'!M19</f>
        <v>4.90276734542207E-3</v>
      </c>
    </row>
    <row r="464" spans="1:2" s="1" customFormat="1" ht="10.5" x14ac:dyDescent="0.25">
      <c r="A464" s="39" t="str">
        <f t="shared" si="29"/>
        <v>Effective Crisis Response % (&gt;=75.1%)</v>
      </c>
      <c r="B464" s="114">
        <f>'MH Measure Summary'!N19</f>
        <v>0.99545454545454504</v>
      </c>
    </row>
    <row r="465" spans="1:2" s="1" customFormat="1" ht="10.5" x14ac:dyDescent="0.25">
      <c r="A465" s="39" t="str">
        <f t="shared" si="29"/>
        <v>Frequent Admission % (&lt;=0.3%)</v>
      </c>
      <c r="B465" s="114"/>
    </row>
    <row r="466" spans="1:2" s="1" customFormat="1" ht="10.5" x14ac:dyDescent="0.25">
      <c r="A466" s="39" t="str">
        <f t="shared" si="29"/>
        <v>Access to Crisis Response Services % (&gt;=52.2%)</v>
      </c>
      <c r="B466" s="114">
        <f>'MH Measure Summary'!P19</f>
        <v>0.30263157894736797</v>
      </c>
    </row>
    <row r="467" spans="1:2" s="1" customFormat="1" ht="10.5" x14ac:dyDescent="0.25">
      <c r="A467" s="39" t="str">
        <f t="shared" si="29"/>
        <v>Jail Diversion % (&lt;=10.46%)</v>
      </c>
      <c r="B467" s="115">
        <f>'MH Measure Summary'!Q19</f>
        <v>6.3095683453237406E-2</v>
      </c>
    </row>
    <row r="468" spans="1:2" s="1" customFormat="1" ht="10.5" x14ac:dyDescent="0.25">
      <c r="A468" s="39" t="str">
        <f t="shared" si="29"/>
        <v>Juvenile Justice Avoidance % (&gt;=95%)</v>
      </c>
      <c r="B468" s="113">
        <f>'MH Measure Summary'!R19</f>
        <v>0.98607888631090501</v>
      </c>
    </row>
    <row r="469" spans="1:2" s="1" customFormat="1" ht="10.5" x14ac:dyDescent="0.25">
      <c r="A469" s="39" t="str">
        <f t="shared" si="29"/>
        <v>Child and Youth Improvement Measure % (&gt;=25%)</v>
      </c>
      <c r="B469" s="113">
        <f>'MH Measure Summary'!S19</f>
        <v>0.57799999999999996</v>
      </c>
    </row>
    <row r="470" spans="1:2" s="1" customFormat="1" ht="10.5" x14ac:dyDescent="0.25">
      <c r="A470" s="39" t="str">
        <f t="shared" si="29"/>
        <v>Child and Youth Monthly Service Provision % (&gt;=65%)</v>
      </c>
      <c r="B470" s="113">
        <f>'MH Measure Summary'!T19</f>
        <v>0.28490672696438701</v>
      </c>
    </row>
    <row r="471" spans="1:2" s="1" customFormat="1" ht="10.5" x14ac:dyDescent="0.25">
      <c r="A471" s="39" t="str">
        <f t="shared" si="29"/>
        <v>Child and Youth School % (&gt;=60%)</v>
      </c>
      <c r="B471" s="114">
        <f>'MH Measure Summary'!U19</f>
        <v>0.80400000000000005</v>
      </c>
    </row>
    <row r="472" spans="1:2" s="1" customFormat="1" ht="10.5" x14ac:dyDescent="0.25">
      <c r="A472" s="39" t="str">
        <f t="shared" si="29"/>
        <v>Family and Living Situation % (&gt;=67.5%)</v>
      </c>
      <c r="B472" s="114">
        <f>'MH Measure Summary'!V19</f>
        <v>0.72499999999999998</v>
      </c>
    </row>
    <row r="473" spans="1:2" s="1" customFormat="1" ht="10.5" x14ac:dyDescent="0.25">
      <c r="A473" s="39" t="str">
        <f t="shared" si="29"/>
        <v>Follow-Up Within 7 Days: Face-to-Face (CARE Based) % (&gt;=75% Annual Measure)</v>
      </c>
      <c r="B473" s="113">
        <f>'MH Measure Summary'!W19</f>
        <v>0.66666666666666663</v>
      </c>
    </row>
    <row r="474" spans="1:2" s="1" customFormat="1" ht="10.5" x14ac:dyDescent="0.25">
      <c r="A474" s="39" t="str">
        <f t="shared" ref="A474:A476" si="30">A26</f>
        <v>Long-Term Services and Support Screen Follow-Up (&gt;=70% Annual Measure)</v>
      </c>
      <c r="B474" s="113">
        <f>'MH Measure Summary'!X19</f>
        <v>8.8235294117647106E-2</v>
      </c>
    </row>
    <row r="475" spans="1:2" s="1" customFormat="1" ht="10.5" x14ac:dyDescent="0.25">
      <c r="A475" s="39" t="str">
        <f t="shared" si="30"/>
        <v>Community Linkage % (&gt;=23% Annual Measure)</v>
      </c>
      <c r="B475" s="113">
        <f>'MH Measure Summary'!Y19</f>
        <v>0.34891485809682798</v>
      </c>
    </row>
    <row r="476" spans="1:2" s="1" customFormat="1" ht="10.5" x14ac:dyDescent="0.25">
      <c r="A476" s="39" t="str">
        <f t="shared" si="30"/>
        <v>Crisis Follow-Up Within 30 Days % (&gt;=90%)</v>
      </c>
      <c r="B476" s="113">
        <f>'MH Measure Summary'!Z19</f>
        <v>0.97260273972602695</v>
      </c>
    </row>
    <row r="477" spans="1:2" s="1" customFormat="1" ht="8" x14ac:dyDescent="0.25">
      <c r="A477" s="35"/>
      <c r="B477" s="35"/>
    </row>
    <row r="478" spans="1:2" s="1" customFormat="1" ht="15.5" x14ac:dyDescent="0.35">
      <c r="A478" s="180" t="s">
        <v>22</v>
      </c>
      <c r="B478" s="35"/>
    </row>
    <row r="479" spans="1:2" s="1" customFormat="1" ht="10.5" x14ac:dyDescent="0.25">
      <c r="A479" s="40" t="s">
        <v>42</v>
      </c>
      <c r="B479" s="36" t="s">
        <v>57</v>
      </c>
    </row>
    <row r="480" spans="1:2" s="1" customFormat="1" ht="10.5" x14ac:dyDescent="0.25">
      <c r="A480" s="39" t="str">
        <f t="shared" ref="A480:A501" si="31">A4</f>
        <v>Service Target Adult % (&gt;=100%)</v>
      </c>
      <c r="B480" s="113">
        <f>'MH Measure Summary'!B20</f>
        <v>1.05341365461847</v>
      </c>
    </row>
    <row r="481" spans="1:2" s="1" customFormat="1" ht="10.5" x14ac:dyDescent="0.25">
      <c r="A481" s="39" t="str">
        <f t="shared" si="31"/>
        <v>Adult Counseling Target % (&gt;= 12%)</v>
      </c>
      <c r="B481" s="113">
        <f>'MH Measure Summary'!C20</f>
        <v>0.841968911917098</v>
      </c>
    </row>
    <row r="482" spans="1:2" s="1" customFormat="1" ht="10.5" x14ac:dyDescent="0.25">
      <c r="A482" s="39" t="str">
        <f t="shared" si="31"/>
        <v>ACT Target % (&gt;=54%)</v>
      </c>
      <c r="B482" s="113">
        <f>'MH Measure Summary'!D20</f>
        <v>0.943100995732575</v>
      </c>
    </row>
    <row r="483" spans="1:2" s="1" customFormat="1" ht="10.5" x14ac:dyDescent="0.25">
      <c r="A483" s="39" t="str">
        <f t="shared" si="31"/>
        <v>Child and Youth Service Target % (&gt;=100%)</v>
      </c>
      <c r="B483" s="113">
        <f>'MH Measure Summary'!E20</f>
        <v>0.93683957732949097</v>
      </c>
    </row>
    <row r="484" spans="1:2" s="1" customFormat="1" ht="10.5" x14ac:dyDescent="0.25">
      <c r="A484" s="39" t="str">
        <f t="shared" si="31"/>
        <v>Family Partner Supports Services for LOCs 2, 3, 4 and YC % (&gt;=10%)</v>
      </c>
      <c r="B484" s="113">
        <f>'MH Measure Summary'!F20</f>
        <v>0.12234273318871999</v>
      </c>
    </row>
    <row r="485" spans="1:2" s="1" customFormat="1" ht="10.5" x14ac:dyDescent="0.25">
      <c r="A485" s="39" t="str">
        <f t="shared" si="31"/>
        <v>Community Tenure 2020 % (&gt;=96.8%)</v>
      </c>
      <c r="B485" s="114">
        <f>'MH Measure Summary'!G20</f>
        <v>0.98799999999999999</v>
      </c>
    </row>
    <row r="486" spans="1:2" s="1" customFormat="1" ht="10.5" x14ac:dyDescent="0.25">
      <c r="A486" s="39" t="str">
        <f t="shared" si="31"/>
        <v>Adult Improvement % (&gt;=20%)</v>
      </c>
      <c r="B486" s="113">
        <f>'MH Measure Summary'!H20</f>
        <v>0.60177819372952701</v>
      </c>
    </row>
    <row r="487" spans="1:2" s="1" customFormat="1" ht="10.5" x14ac:dyDescent="0.25">
      <c r="A487" s="39" t="str">
        <f t="shared" si="31"/>
        <v>Adult Monthly Service Provision % (&gt;=65.6%)</v>
      </c>
      <c r="B487" s="114">
        <f>'MH Measure Summary'!I20</f>
        <v>0.25568942436412301</v>
      </c>
    </row>
    <row r="488" spans="1:2" s="1" customFormat="1" ht="10.5" x14ac:dyDescent="0.25">
      <c r="A488" s="39" t="str">
        <f t="shared" si="31"/>
        <v>Employment Improvement % (&gt;=39.8%)</v>
      </c>
      <c r="B488" s="114">
        <f>'MH Measure Summary'!J20</f>
        <v>0.29899999999999999</v>
      </c>
    </row>
    <row r="489" spans="1:2" s="1" customFormat="1" ht="10.5" x14ac:dyDescent="0.25">
      <c r="A489" s="39" t="str">
        <f t="shared" si="31"/>
        <v>Residential Stability % (&gt;=84%)</v>
      </c>
      <c r="B489" s="114">
        <f>'MH Measure Summary'!K20</f>
        <v>0.93799999999999994</v>
      </c>
    </row>
    <row r="490" spans="1:2" s="1" customFormat="1" ht="10.5" x14ac:dyDescent="0.25">
      <c r="A490" s="39" t="str">
        <f t="shared" si="31"/>
        <v>Educational or Volunteering Strengths % (&gt;=26.5%)</v>
      </c>
      <c r="B490" s="114">
        <f>'MH Measure Summary'!L20</f>
        <v>0.54200000000000004</v>
      </c>
    </row>
    <row r="491" spans="1:2" s="1" customFormat="1" ht="10.5" x14ac:dyDescent="0.25">
      <c r="A491" s="39" t="str">
        <f t="shared" si="31"/>
        <v>Hospitalization % (&lt;=1.9%)</v>
      </c>
      <c r="B491" s="114">
        <f>'MH Measure Summary'!M20</f>
        <v>1.28593821012892E-2</v>
      </c>
    </row>
    <row r="492" spans="1:2" s="1" customFormat="1" ht="10.5" x14ac:dyDescent="0.25">
      <c r="A492" s="39" t="str">
        <f t="shared" si="31"/>
        <v>Effective Crisis Response % (&gt;=75.1%)</v>
      </c>
      <c r="B492" s="114">
        <f>'MH Measure Summary'!N20</f>
        <v>0.71052631578947401</v>
      </c>
    </row>
    <row r="493" spans="1:2" s="1" customFormat="1" ht="10.5" x14ac:dyDescent="0.25">
      <c r="A493" s="39" t="str">
        <f t="shared" si="31"/>
        <v>Frequent Admission % (&lt;=0.3%)</v>
      </c>
      <c r="B493" s="114">
        <f>'MH Measure Summary'!O20</f>
        <v>1.4920765589627499E-3</v>
      </c>
    </row>
    <row r="494" spans="1:2" s="1" customFormat="1" ht="10.5" x14ac:dyDescent="0.25">
      <c r="A494" s="39" t="str">
        <f t="shared" si="31"/>
        <v>Access to Crisis Response Services % (&gt;=52.2%)</v>
      </c>
      <c r="B494" s="114">
        <f>'MH Measure Summary'!P20</f>
        <v>0.38154613466334197</v>
      </c>
    </row>
    <row r="495" spans="1:2" s="1" customFormat="1" ht="10.5" x14ac:dyDescent="0.25">
      <c r="A495" s="39" t="str">
        <f t="shared" si="31"/>
        <v>Jail Diversion % (&lt;=10.46%)</v>
      </c>
      <c r="B495" s="115">
        <f>'MH Measure Summary'!Q20</f>
        <v>6.20576335877863E-2</v>
      </c>
    </row>
    <row r="496" spans="1:2" s="1" customFormat="1" ht="10.5" x14ac:dyDescent="0.25">
      <c r="A496" s="39" t="str">
        <f t="shared" si="31"/>
        <v>Juvenile Justice Avoidance % (&gt;=95%)</v>
      </c>
      <c r="B496" s="113">
        <f>'MH Measure Summary'!R20</f>
        <v>1</v>
      </c>
    </row>
    <row r="497" spans="1:2" s="1" customFormat="1" ht="10.5" x14ac:dyDescent="0.25">
      <c r="A497" s="39" t="str">
        <f t="shared" si="31"/>
        <v>Child and Youth Improvement Measure % (&gt;=25%)</v>
      </c>
      <c r="B497" s="113">
        <f>'MH Measure Summary'!S20</f>
        <v>0.58899999999999997</v>
      </c>
    </row>
    <row r="498" spans="1:2" s="1" customFormat="1" ht="10.5" x14ac:dyDescent="0.25">
      <c r="A498" s="39" t="str">
        <f t="shared" si="31"/>
        <v>Child and Youth Monthly Service Provision % (&gt;=65%)</v>
      </c>
      <c r="B498" s="113">
        <f>'MH Measure Summary'!T20</f>
        <v>0.25568942436412301</v>
      </c>
    </row>
    <row r="499" spans="1:2" s="1" customFormat="1" ht="10.5" x14ac:dyDescent="0.25">
      <c r="A499" s="39" t="str">
        <f t="shared" si="31"/>
        <v>Child and Youth School % (&gt;=60%)</v>
      </c>
      <c r="B499" s="114">
        <f>'MH Measure Summary'!U20</f>
        <v>0.83299999999999996</v>
      </c>
    </row>
    <row r="500" spans="1:2" s="1" customFormat="1" ht="10.5" x14ac:dyDescent="0.25">
      <c r="A500" s="39" t="str">
        <f t="shared" si="31"/>
        <v>Family and Living Situation % (&gt;=67.5%)</v>
      </c>
      <c r="B500" s="114">
        <f>'MH Measure Summary'!V20</f>
        <v>0.80300000000000005</v>
      </c>
    </row>
    <row r="501" spans="1:2" s="1" customFormat="1" ht="10.5" x14ac:dyDescent="0.25">
      <c r="A501" s="39" t="str">
        <f t="shared" si="31"/>
        <v>Follow-Up Within 7 Days: Face-to-Face (CARE Based) % (&gt;=75% Annual Measure)</v>
      </c>
      <c r="B501" s="113">
        <f>'MH Measure Summary'!W20</f>
        <v>0.79716981132075471</v>
      </c>
    </row>
    <row r="502" spans="1:2" s="1" customFormat="1" ht="10.5" x14ac:dyDescent="0.25">
      <c r="A502" s="39" t="str">
        <f t="shared" ref="A502:A504" si="32">A26</f>
        <v>Long-Term Services and Support Screen Follow-Up (&gt;=70% Annual Measure)</v>
      </c>
      <c r="B502" s="113">
        <f>'MH Measure Summary'!X20</f>
        <v>0</v>
      </c>
    </row>
    <row r="503" spans="1:2" s="1" customFormat="1" ht="10.5" x14ac:dyDescent="0.25">
      <c r="A503" s="39" t="str">
        <f t="shared" si="32"/>
        <v>Community Linkage % (&gt;=23% Annual Measure)</v>
      </c>
      <c r="B503" s="113">
        <f>'MH Measure Summary'!Y20</f>
        <v>0.28194726166328599</v>
      </c>
    </row>
    <row r="504" spans="1:2" s="1" customFormat="1" ht="10.5" x14ac:dyDescent="0.25">
      <c r="A504" s="39" t="str">
        <f t="shared" si="32"/>
        <v>Crisis Follow-Up Within 30 Days % (&gt;=90%)</v>
      </c>
      <c r="B504" s="113">
        <f>'MH Measure Summary'!Z20</f>
        <v>0.97777777777777797</v>
      </c>
    </row>
    <row r="505" spans="1:2" s="1" customFormat="1" ht="8" x14ac:dyDescent="0.25">
      <c r="A505" s="35"/>
      <c r="B505" s="35"/>
    </row>
    <row r="506" spans="1:2" s="1" customFormat="1" ht="15.5" x14ac:dyDescent="0.35">
      <c r="A506" s="180" t="s">
        <v>23</v>
      </c>
      <c r="B506" s="35"/>
    </row>
    <row r="507" spans="1:2" s="1" customFormat="1" ht="10.5" x14ac:dyDescent="0.25">
      <c r="A507" s="40" t="s">
        <v>42</v>
      </c>
      <c r="B507" s="36" t="s">
        <v>58</v>
      </c>
    </row>
    <row r="508" spans="1:2" s="1" customFormat="1" ht="10.5" x14ac:dyDescent="0.25">
      <c r="A508" s="39" t="str">
        <f t="shared" ref="A508:A529" si="33">A4</f>
        <v>Service Target Adult % (&gt;=100%)</v>
      </c>
      <c r="B508" s="113">
        <f>'MH Measure Summary'!B21</f>
        <v>1.0101179764047199</v>
      </c>
    </row>
    <row r="509" spans="1:2" s="1" customFormat="1" ht="10.5" x14ac:dyDescent="0.25">
      <c r="A509" s="39" t="str">
        <f t="shared" si="33"/>
        <v>Adult Counseling Target % (&gt;= 12%)</v>
      </c>
      <c r="B509" s="113">
        <f>'MH Measure Summary'!C21</f>
        <v>0.39617595935285499</v>
      </c>
    </row>
    <row r="510" spans="1:2" s="1" customFormat="1" ht="10.5" x14ac:dyDescent="0.25">
      <c r="A510" s="39" t="str">
        <f t="shared" si="33"/>
        <v>ACT Target % (&gt;=54%)</v>
      </c>
      <c r="B510" s="113">
        <f>'MH Measure Summary'!D21</f>
        <v>0.88530585106382997</v>
      </c>
    </row>
    <row r="511" spans="1:2" s="1" customFormat="1" ht="10.5" x14ac:dyDescent="0.25">
      <c r="A511" s="39" t="str">
        <f t="shared" si="33"/>
        <v>Child and Youth Service Target % (&gt;=100%)</v>
      </c>
      <c r="B511" s="113">
        <f>'MH Measure Summary'!E21</f>
        <v>0.950212507589557</v>
      </c>
    </row>
    <row r="512" spans="1:2" s="1" customFormat="1" ht="10.5" x14ac:dyDescent="0.25">
      <c r="A512" s="39" t="str">
        <f t="shared" si="33"/>
        <v>Family Partner Supports Services for LOCs 2, 3, 4 and YC % (&gt;=10%)</v>
      </c>
      <c r="B512" s="113">
        <f>'MH Measure Summary'!F21</f>
        <v>0.46277802995914702</v>
      </c>
    </row>
    <row r="513" spans="1:2" s="1" customFormat="1" ht="10.5" x14ac:dyDescent="0.25">
      <c r="A513" s="39" t="str">
        <f t="shared" si="33"/>
        <v>Community Tenure 2020 % (&gt;=96.8%)</v>
      </c>
      <c r="B513" s="114">
        <f>'MH Measure Summary'!G21</f>
        <v>0.995</v>
      </c>
    </row>
    <row r="514" spans="1:2" s="1" customFormat="1" ht="10.5" x14ac:dyDescent="0.25">
      <c r="A514" s="39" t="str">
        <f t="shared" si="33"/>
        <v>Adult Improvement % (&gt;=20%)</v>
      </c>
      <c r="B514" s="113">
        <f>'MH Measure Summary'!H21</f>
        <v>0.26651609260304898</v>
      </c>
    </row>
    <row r="515" spans="1:2" s="1" customFormat="1" ht="10.5" x14ac:dyDescent="0.25">
      <c r="A515" s="39" t="str">
        <f t="shared" si="33"/>
        <v>Adult Monthly Service Provision % (&gt;=65.6%)</v>
      </c>
      <c r="B515" s="114">
        <f>'MH Measure Summary'!I21</f>
        <v>0.30778258637130501</v>
      </c>
    </row>
    <row r="516" spans="1:2" s="1" customFormat="1" ht="10.5" x14ac:dyDescent="0.25">
      <c r="A516" s="39" t="str">
        <f t="shared" si="33"/>
        <v>Employment Improvement % (&gt;=39.8%)</v>
      </c>
      <c r="B516" s="114">
        <f>'MH Measure Summary'!J21</f>
        <v>0.90300000000000002</v>
      </c>
    </row>
    <row r="517" spans="1:2" s="1" customFormat="1" ht="10.5" x14ac:dyDescent="0.25">
      <c r="A517" s="39" t="str">
        <f t="shared" si="33"/>
        <v>Residential Stability % (&gt;=84%)</v>
      </c>
      <c r="B517" s="114">
        <f>'MH Measure Summary'!K21</f>
        <v>0.88200000000000001</v>
      </c>
    </row>
    <row r="518" spans="1:2" s="1" customFormat="1" ht="10.5" x14ac:dyDescent="0.25">
      <c r="A518" s="39" t="str">
        <f t="shared" si="33"/>
        <v>Educational or Volunteering Strengths % (&gt;=26.5%)</v>
      </c>
      <c r="B518" s="114">
        <f>'MH Measure Summary'!L21</f>
        <v>0.36299999999999999</v>
      </c>
    </row>
    <row r="519" spans="1:2" s="1" customFormat="1" ht="10.5" x14ac:dyDescent="0.25">
      <c r="A519" s="39" t="str">
        <f t="shared" si="33"/>
        <v>Hospitalization % (&lt;=1.9%)</v>
      </c>
      <c r="B519" s="114">
        <f>'MH Measure Summary'!M21</f>
        <v>5.7018929617568496E-3</v>
      </c>
    </row>
    <row r="520" spans="1:2" s="1" customFormat="1" ht="10.5" x14ac:dyDescent="0.25">
      <c r="A520" s="39" t="str">
        <f t="shared" si="33"/>
        <v>Effective Crisis Response % (&gt;=75.1%)</v>
      </c>
      <c r="B520" s="114">
        <f>'MH Measure Summary'!N21</f>
        <v>0.99723429474516001</v>
      </c>
    </row>
    <row r="521" spans="1:2" s="1" customFormat="1" ht="10.5" x14ac:dyDescent="0.25">
      <c r="A521" s="39" t="str">
        <f t="shared" si="33"/>
        <v>Frequent Admission % (&lt;=0.3%)</v>
      </c>
      <c r="B521" s="114">
        <f>'MH Measure Summary'!O21</f>
        <v>4.0679345062544502E-4</v>
      </c>
    </row>
    <row r="522" spans="1:2" s="1" customFormat="1" ht="10.5" x14ac:dyDescent="0.25">
      <c r="A522" s="39" t="str">
        <f t="shared" si="33"/>
        <v>Access to Crisis Response Services % (&gt;=52.2%)</v>
      </c>
      <c r="B522" s="114">
        <f>'MH Measure Summary'!P21</f>
        <v>8.6397058823529396E-2</v>
      </c>
    </row>
    <row r="523" spans="1:2" s="1" customFormat="1" ht="10.5" x14ac:dyDescent="0.25">
      <c r="A523" s="39" t="str">
        <f t="shared" si="33"/>
        <v>Jail Diversion % (&lt;=10.46%)</v>
      </c>
      <c r="B523" s="115">
        <f>'MH Measure Summary'!Q21</f>
        <v>6.4897745149449404E-2</v>
      </c>
    </row>
    <row r="524" spans="1:2" s="1" customFormat="1" ht="10.5" x14ac:dyDescent="0.25">
      <c r="A524" s="39" t="str">
        <f t="shared" si="33"/>
        <v>Juvenile Justice Avoidance % (&gt;=95%)</v>
      </c>
      <c r="B524" s="113">
        <f>'MH Measure Summary'!R21</f>
        <v>0.99126092384519304</v>
      </c>
    </row>
    <row r="525" spans="1:2" s="1" customFormat="1" ht="10.5" x14ac:dyDescent="0.25">
      <c r="A525" s="39" t="str">
        <f t="shared" si="33"/>
        <v>Child and Youth Improvement Measure % (&gt;=25%)</v>
      </c>
      <c r="B525" s="113">
        <f>'MH Measure Summary'!S21</f>
        <v>0.42399999999999999</v>
      </c>
    </row>
    <row r="526" spans="1:2" s="1" customFormat="1" ht="10.5" x14ac:dyDescent="0.25">
      <c r="A526" s="39" t="str">
        <f t="shared" si="33"/>
        <v>Child and Youth Monthly Service Provision % (&gt;=65%)</v>
      </c>
      <c r="B526" s="113">
        <f>'MH Measure Summary'!T21</f>
        <v>0.30778258637130501</v>
      </c>
    </row>
    <row r="527" spans="1:2" s="1" customFormat="1" ht="10.5" x14ac:dyDescent="0.25">
      <c r="A527" s="39" t="str">
        <f t="shared" si="33"/>
        <v>Child and Youth School % (&gt;=60%)</v>
      </c>
      <c r="B527" s="114">
        <f>'MH Measure Summary'!U21</f>
        <v>0.61899999999999999</v>
      </c>
    </row>
    <row r="528" spans="1:2" s="1" customFormat="1" ht="10.5" x14ac:dyDescent="0.25">
      <c r="A528" s="39" t="str">
        <f t="shared" si="33"/>
        <v>Family and Living Situation % (&gt;=67.5%)</v>
      </c>
      <c r="B528" s="114">
        <f>'MH Measure Summary'!V21</f>
        <v>0.71099999999999997</v>
      </c>
    </row>
    <row r="529" spans="1:2" s="1" customFormat="1" ht="10.5" x14ac:dyDescent="0.25">
      <c r="A529" s="39" t="str">
        <f t="shared" si="33"/>
        <v>Follow-Up Within 7 Days: Face-to-Face (CARE Based) % (&gt;=75% Annual Measure)</v>
      </c>
      <c r="B529" s="113">
        <f>'MH Measure Summary'!W21</f>
        <v>0.8441558441558441</v>
      </c>
    </row>
    <row r="530" spans="1:2" s="1" customFormat="1" ht="10.5" x14ac:dyDescent="0.25">
      <c r="A530" s="39" t="str">
        <f t="shared" ref="A530:A532" si="34">A26</f>
        <v>Long-Term Services and Support Screen Follow-Up (&gt;=70% Annual Measure)</v>
      </c>
      <c r="B530" s="113">
        <f>'MH Measure Summary'!X21</f>
        <v>0.90816326530612201</v>
      </c>
    </row>
    <row r="531" spans="1:2" s="1" customFormat="1" ht="10.5" x14ac:dyDescent="0.25">
      <c r="A531" s="39" t="str">
        <f t="shared" si="34"/>
        <v>Community Linkage % (&gt;=23% Annual Measure)</v>
      </c>
      <c r="B531" s="113">
        <f>'MH Measure Summary'!Y21</f>
        <v>0.582758620689655</v>
      </c>
    </row>
    <row r="532" spans="1:2" s="1" customFormat="1" ht="10.5" x14ac:dyDescent="0.25">
      <c r="A532" s="39" t="str">
        <f t="shared" si="34"/>
        <v>Crisis Follow-Up Within 30 Days % (&gt;=90%)</v>
      </c>
      <c r="B532" s="113">
        <f>'MH Measure Summary'!Z21</f>
        <v>0.99748110831234305</v>
      </c>
    </row>
    <row r="533" spans="1:2" s="1" customFormat="1" ht="11.25" customHeight="1" x14ac:dyDescent="0.25">
      <c r="A533" s="35"/>
      <c r="B533" s="35"/>
    </row>
    <row r="534" spans="1:2" s="1" customFormat="1" ht="15.5" x14ac:dyDescent="0.35">
      <c r="A534" s="180" t="s">
        <v>24</v>
      </c>
      <c r="B534" s="35"/>
    </row>
    <row r="535" spans="1:2" s="1" customFormat="1" ht="10.5" x14ac:dyDescent="0.25">
      <c r="A535" s="40" t="s">
        <v>42</v>
      </c>
      <c r="B535" s="36" t="s">
        <v>59</v>
      </c>
    </row>
    <row r="536" spans="1:2" s="1" customFormat="1" ht="10.5" x14ac:dyDescent="0.25">
      <c r="A536" s="39" t="str">
        <f t="shared" ref="A536:A557" si="35">A4</f>
        <v>Service Target Adult % (&gt;=100%)</v>
      </c>
      <c r="B536" s="113">
        <f>'MH Measure Summary'!B22</f>
        <v>1.07400327689787</v>
      </c>
    </row>
    <row r="537" spans="1:2" s="1" customFormat="1" ht="10.5" x14ac:dyDescent="0.25">
      <c r="A537" s="39" t="str">
        <f t="shared" si="35"/>
        <v>Adult Counseling Target % (&gt;= 12%)</v>
      </c>
      <c r="B537" s="113">
        <f>'MH Measure Summary'!C22</f>
        <v>0.22206095791001501</v>
      </c>
    </row>
    <row r="538" spans="1:2" s="1" customFormat="1" ht="10.5" x14ac:dyDescent="0.25">
      <c r="A538" s="39" t="str">
        <f t="shared" si="35"/>
        <v>ACT Target % (&gt;=54%)</v>
      </c>
      <c r="B538" s="113">
        <f>'MH Measure Summary'!D22</f>
        <v>0.81952117863720098</v>
      </c>
    </row>
    <row r="539" spans="1:2" s="1" customFormat="1" ht="10.5" x14ac:dyDescent="0.25">
      <c r="A539" s="39" t="str">
        <f t="shared" si="35"/>
        <v>Child and Youth Service Target % (&gt;=100%)</v>
      </c>
      <c r="B539" s="113">
        <f>'MH Measure Summary'!E22</f>
        <v>0.94716088328075698</v>
      </c>
    </row>
    <row r="540" spans="1:2" s="1" customFormat="1" ht="10.5" x14ac:dyDescent="0.25">
      <c r="A540" s="39" t="str">
        <f t="shared" si="35"/>
        <v>Family Partner Supports Services for LOCs 2, 3, 4 and YC % (&gt;=10%)</v>
      </c>
      <c r="B540" s="113">
        <f>'MH Measure Summary'!F22</f>
        <v>0.155223880597015</v>
      </c>
    </row>
    <row r="541" spans="1:2" x14ac:dyDescent="0.25">
      <c r="A541" s="39" t="str">
        <f t="shared" si="35"/>
        <v>Community Tenure 2020 % (&gt;=96.8%)</v>
      </c>
      <c r="B541" s="114">
        <f>'MH Measure Summary'!G22</f>
        <v>0.98899999999999999</v>
      </c>
    </row>
    <row r="542" spans="1:2" x14ac:dyDescent="0.25">
      <c r="A542" s="39" t="str">
        <f t="shared" si="35"/>
        <v>Adult Improvement % (&gt;=20%)</v>
      </c>
      <c r="B542" s="113">
        <f>'MH Measure Summary'!H22</f>
        <v>0.24984147114774899</v>
      </c>
    </row>
    <row r="543" spans="1:2" x14ac:dyDescent="0.25">
      <c r="A543" s="39" t="str">
        <f t="shared" si="35"/>
        <v>Adult Monthly Service Provision % (&gt;=65.6%)</v>
      </c>
      <c r="B543" s="114">
        <f>'MH Measure Summary'!I22</f>
        <v>0.39151470040937802</v>
      </c>
    </row>
    <row r="544" spans="1:2" x14ac:dyDescent="0.25">
      <c r="A544" s="39" t="str">
        <f t="shared" si="35"/>
        <v>Employment Improvement % (&gt;=39.8%)</v>
      </c>
      <c r="B544" s="114">
        <f>'MH Measure Summary'!J22</f>
        <v>0.49099999999999999</v>
      </c>
    </row>
    <row r="545" spans="1:2" x14ac:dyDescent="0.25">
      <c r="A545" s="39" t="str">
        <f t="shared" si="35"/>
        <v>Residential Stability % (&gt;=84%)</v>
      </c>
      <c r="B545" s="114">
        <f>'MH Measure Summary'!K22</f>
        <v>0.88</v>
      </c>
    </row>
    <row r="546" spans="1:2" x14ac:dyDescent="0.25">
      <c r="A546" s="39" t="str">
        <f t="shared" si="35"/>
        <v>Educational or Volunteering Strengths % (&gt;=26.5%)</v>
      </c>
      <c r="B546" s="114">
        <f>'MH Measure Summary'!L22</f>
        <v>0.45300000000000001</v>
      </c>
    </row>
    <row r="547" spans="1:2" x14ac:dyDescent="0.25">
      <c r="A547" s="39" t="str">
        <f t="shared" si="35"/>
        <v>Hospitalization % (&lt;=1.9%)</v>
      </c>
      <c r="B547" s="114">
        <f>'MH Measure Summary'!M22</f>
        <v>2.2021692616830599E-2</v>
      </c>
    </row>
    <row r="548" spans="1:2" x14ac:dyDescent="0.25">
      <c r="A548" s="39" t="str">
        <f t="shared" si="35"/>
        <v>Effective Crisis Response % (&gt;=75.1%)</v>
      </c>
      <c r="B548" s="114">
        <f>'MH Measure Summary'!N22</f>
        <v>0.86464315012305204</v>
      </c>
    </row>
    <row r="549" spans="1:2" x14ac:dyDescent="0.25">
      <c r="A549" s="39" t="str">
        <f t="shared" si="35"/>
        <v>Frequent Admission % (&lt;=0.3%)</v>
      </c>
      <c r="B549" s="114">
        <f>'MH Measure Summary'!O22</f>
        <v>3.29424166556859E-4</v>
      </c>
    </row>
    <row r="550" spans="1:2" x14ac:dyDescent="0.25">
      <c r="A550" s="39" t="str">
        <f t="shared" si="35"/>
        <v>Access to Crisis Response Services % (&gt;=52.2%)</v>
      </c>
      <c r="B550" s="115">
        <f>'MH Measure Summary'!P22</f>
        <v>0.33728813559322002</v>
      </c>
    </row>
    <row r="551" spans="1:2" x14ac:dyDescent="0.25">
      <c r="A551" s="39" t="str">
        <f t="shared" si="35"/>
        <v>Jail Diversion % (&lt;=10.46%)</v>
      </c>
      <c r="B551" s="115">
        <f>'MH Measure Summary'!Q22</f>
        <v>0.12732819558862599</v>
      </c>
    </row>
    <row r="552" spans="1:2" x14ac:dyDescent="0.25">
      <c r="A552" s="39" t="str">
        <f t="shared" si="35"/>
        <v>Juvenile Justice Avoidance % (&gt;=95%)</v>
      </c>
      <c r="B552" s="113">
        <f>'MH Measure Summary'!R22</f>
        <v>0.991922455573506</v>
      </c>
    </row>
    <row r="553" spans="1:2" x14ac:dyDescent="0.25">
      <c r="A553" s="39" t="str">
        <f t="shared" si="35"/>
        <v>Child and Youth Improvement Measure % (&gt;=25%)</v>
      </c>
      <c r="B553" s="113">
        <f>'MH Measure Summary'!S22</f>
        <v>0.42</v>
      </c>
    </row>
    <row r="554" spans="1:2" x14ac:dyDescent="0.25">
      <c r="A554" s="39" t="str">
        <f t="shared" si="35"/>
        <v>Child and Youth Monthly Service Provision % (&gt;=65%)</v>
      </c>
      <c r="B554" s="113">
        <f>'MH Measure Summary'!T22</f>
        <v>0.39151470040937802</v>
      </c>
    </row>
    <row r="555" spans="1:2" x14ac:dyDescent="0.25">
      <c r="A555" s="39" t="str">
        <f t="shared" si="35"/>
        <v>Child and Youth School % (&gt;=60%)</v>
      </c>
      <c r="B555" s="114">
        <f>'MH Measure Summary'!U22</f>
        <v>0.64200000000000002</v>
      </c>
    </row>
    <row r="556" spans="1:2" x14ac:dyDescent="0.25">
      <c r="A556" s="39" t="str">
        <f t="shared" si="35"/>
        <v>Family and Living Situation % (&gt;=67.5%)</v>
      </c>
      <c r="B556" s="114">
        <f>'MH Measure Summary'!V22</f>
        <v>0.61299999999999999</v>
      </c>
    </row>
    <row r="557" spans="1:2" x14ac:dyDescent="0.25">
      <c r="A557" s="39" t="str">
        <f t="shared" si="35"/>
        <v>Follow-Up Within 7 Days: Face-to-Face (CARE Based) % (&gt;=75% Annual Measure)</v>
      </c>
      <c r="B557" s="113">
        <f>'MH Measure Summary'!W22</f>
        <v>1</v>
      </c>
    </row>
    <row r="558" spans="1:2" x14ac:dyDescent="0.25">
      <c r="A558" s="39" t="str">
        <f t="shared" ref="A558:A560" si="36">A26</f>
        <v>Long-Term Services and Support Screen Follow-Up (&gt;=70% Annual Measure)</v>
      </c>
      <c r="B558" s="113">
        <f>'MH Measure Summary'!X22</f>
        <v>0</v>
      </c>
    </row>
    <row r="559" spans="1:2" x14ac:dyDescent="0.25">
      <c r="A559" s="39" t="str">
        <f t="shared" si="36"/>
        <v>Community Linkage % (&gt;=23% Annual Measure)</v>
      </c>
      <c r="B559" s="113">
        <f>'MH Measure Summary'!Y22</f>
        <v>0.32317736670293801</v>
      </c>
    </row>
    <row r="560" spans="1:2" x14ac:dyDescent="0.25">
      <c r="A560" s="39" t="str">
        <f t="shared" si="36"/>
        <v>Crisis Follow-Up Within 30 Days % (&gt;=90%)</v>
      </c>
      <c r="B560" s="113">
        <f>'MH Measure Summary'!Z22</f>
        <v>0.984375</v>
      </c>
    </row>
    <row r="561" spans="1:2" x14ac:dyDescent="0.25">
      <c r="A561" s="35"/>
      <c r="B561" s="35"/>
    </row>
    <row r="562" spans="1:2" ht="15.5" x14ac:dyDescent="0.35">
      <c r="A562" s="180" t="s">
        <v>25</v>
      </c>
      <c r="B562" s="35"/>
    </row>
    <row r="563" spans="1:2" x14ac:dyDescent="0.25">
      <c r="A563" s="40" t="s">
        <v>42</v>
      </c>
      <c r="B563" s="36" t="s">
        <v>60</v>
      </c>
    </row>
    <row r="564" spans="1:2" x14ac:dyDescent="0.25">
      <c r="A564" s="39" t="str">
        <f t="shared" ref="A564:A585" si="37">A4</f>
        <v>Service Target Adult % (&gt;=100%)</v>
      </c>
      <c r="B564" s="113">
        <f>'MH Measure Summary'!B23</f>
        <v>1.1214545454545499</v>
      </c>
    </row>
    <row r="565" spans="1:2" x14ac:dyDescent="0.25">
      <c r="A565" s="39" t="str">
        <f t="shared" si="37"/>
        <v>Adult Counseling Target % (&gt;= 12%)</v>
      </c>
      <c r="B565" s="113">
        <f>'MH Measure Summary'!C23</f>
        <v>0.50883935434281302</v>
      </c>
    </row>
    <row r="566" spans="1:2" x14ac:dyDescent="0.25">
      <c r="A566" s="39" t="str">
        <f t="shared" si="37"/>
        <v>ACT Target % (&gt;=54%)</v>
      </c>
      <c r="B566" s="113">
        <f>'MH Measure Summary'!D23</f>
        <v>0.64464692482915698</v>
      </c>
    </row>
    <row r="567" spans="1:2" x14ac:dyDescent="0.25">
      <c r="A567" s="39" t="str">
        <f t="shared" si="37"/>
        <v>Child and Youth Service Target % (&gt;=100%)</v>
      </c>
      <c r="B567" s="113">
        <f>'MH Measure Summary'!E23</f>
        <v>0.94901960784313699</v>
      </c>
    </row>
    <row r="568" spans="1:2" x14ac:dyDescent="0.25">
      <c r="A568" s="39" t="str">
        <f t="shared" si="37"/>
        <v>Family Partner Supports Services for LOCs 2, 3, 4 and YC % (&gt;=10%)</v>
      </c>
      <c r="B568" s="113">
        <f>'MH Measure Summary'!F23</f>
        <v>0.13420787083753799</v>
      </c>
    </row>
    <row r="569" spans="1:2" x14ac:dyDescent="0.25">
      <c r="A569" s="39" t="str">
        <f t="shared" si="37"/>
        <v>Community Tenure 2020 % (&gt;=96.8%)</v>
      </c>
      <c r="B569" s="114">
        <f>'MH Measure Summary'!G23</f>
        <v>0.98599999999999999</v>
      </c>
    </row>
    <row r="570" spans="1:2" x14ac:dyDescent="0.25">
      <c r="A570" s="39" t="str">
        <f t="shared" si="37"/>
        <v>Adult Improvement % (&gt;=20%)</v>
      </c>
      <c r="B570" s="113">
        <f>'MH Measure Summary'!H23</f>
        <v>0.48079819277108399</v>
      </c>
    </row>
    <row r="571" spans="1:2" x14ac:dyDescent="0.25">
      <c r="A571" s="39" t="str">
        <f t="shared" si="37"/>
        <v>Adult Monthly Service Provision % (&gt;=65.6%)</v>
      </c>
      <c r="B571" s="114">
        <f>'MH Measure Summary'!I23</f>
        <v>0.25394321766561501</v>
      </c>
    </row>
    <row r="572" spans="1:2" x14ac:dyDescent="0.25">
      <c r="A572" s="39" t="str">
        <f t="shared" si="37"/>
        <v>Employment Improvement % (&gt;=39.8%)</v>
      </c>
      <c r="B572" s="114">
        <f>'MH Measure Summary'!J23</f>
        <v>0.85099999999999998</v>
      </c>
    </row>
    <row r="573" spans="1:2" x14ac:dyDescent="0.25">
      <c r="A573" s="39" t="str">
        <f t="shared" si="37"/>
        <v>Residential Stability % (&gt;=84%)</v>
      </c>
      <c r="B573" s="114">
        <f>'MH Measure Summary'!K23</f>
        <v>0.94399999999999995</v>
      </c>
    </row>
    <row r="574" spans="1:2" x14ac:dyDescent="0.25">
      <c r="A574" s="39" t="str">
        <f t="shared" si="37"/>
        <v>Educational or Volunteering Strengths % (&gt;=26.5%)</v>
      </c>
      <c r="B574" s="114">
        <f>'MH Measure Summary'!L23</f>
        <v>0.45200000000000001</v>
      </c>
    </row>
    <row r="575" spans="1:2" x14ac:dyDescent="0.25">
      <c r="A575" s="39" t="str">
        <f t="shared" si="37"/>
        <v>Hospitalization % (&lt;=1.9%)</v>
      </c>
      <c r="B575" s="114">
        <f>'MH Measure Summary'!M23</f>
        <v>2.30300289314108E-2</v>
      </c>
    </row>
    <row r="576" spans="1:2" x14ac:dyDescent="0.25">
      <c r="A576" s="39" t="str">
        <f t="shared" si="37"/>
        <v>Effective Crisis Response % (&gt;=75.1%)</v>
      </c>
      <c r="B576" s="114">
        <f>'MH Measure Summary'!N23</f>
        <v>0.83101045296167297</v>
      </c>
    </row>
    <row r="577" spans="1:2" x14ac:dyDescent="0.25">
      <c r="A577" s="39" t="str">
        <f t="shared" si="37"/>
        <v>Frequent Admission % (&lt;=0.3%)</v>
      </c>
      <c r="B577" s="114">
        <f>'MH Measure Summary'!O23</f>
        <v>1.43410296859315E-4</v>
      </c>
    </row>
    <row r="578" spans="1:2" x14ac:dyDescent="0.25">
      <c r="A578" s="39" t="str">
        <f t="shared" si="37"/>
        <v>Access to Crisis Response Services % (&gt;=52.2%)</v>
      </c>
      <c r="B578" s="114">
        <f>'MH Measure Summary'!P23</f>
        <v>0.186412128017967</v>
      </c>
    </row>
    <row r="579" spans="1:2" x14ac:dyDescent="0.25">
      <c r="A579" s="39" t="str">
        <f t="shared" si="37"/>
        <v>Jail Diversion % (&lt;=10.46%)</v>
      </c>
      <c r="B579" s="115">
        <f>'MH Measure Summary'!Q23</f>
        <v>0.161513157894737</v>
      </c>
    </row>
    <row r="580" spans="1:2" x14ac:dyDescent="0.25">
      <c r="A580" s="39" t="str">
        <f t="shared" si="37"/>
        <v>Juvenile Justice Avoidance % (&gt;=95%)</v>
      </c>
      <c r="B580" s="113">
        <f>'MH Measure Summary'!R23</f>
        <v>0.98599999999999999</v>
      </c>
    </row>
    <row r="581" spans="1:2" x14ac:dyDescent="0.25">
      <c r="A581" s="39" t="str">
        <f t="shared" si="37"/>
        <v>Child and Youth Improvement Measure % (&gt;=25%)</v>
      </c>
      <c r="B581" s="113">
        <f>'MH Measure Summary'!S23</f>
        <v>0.43</v>
      </c>
    </row>
    <row r="582" spans="1:2" x14ac:dyDescent="0.25">
      <c r="A582" s="39" t="str">
        <f t="shared" si="37"/>
        <v>Child and Youth Monthly Service Provision % (&gt;=65%)</v>
      </c>
      <c r="B582" s="113">
        <f>'MH Measure Summary'!T23</f>
        <v>0.25394321766561501</v>
      </c>
    </row>
    <row r="583" spans="1:2" x14ac:dyDescent="0.25">
      <c r="A583" s="39" t="str">
        <f t="shared" si="37"/>
        <v>Child and Youth School % (&gt;=60%)</v>
      </c>
      <c r="B583" s="114">
        <f>'MH Measure Summary'!U23</f>
        <v>0.86099999999999999</v>
      </c>
    </row>
    <row r="584" spans="1:2" x14ac:dyDescent="0.25">
      <c r="A584" s="39" t="str">
        <f t="shared" si="37"/>
        <v>Family and Living Situation % (&gt;=67.5%)</v>
      </c>
      <c r="B584" s="114">
        <f>'MH Measure Summary'!V23</f>
        <v>0.81799999999999995</v>
      </c>
    </row>
    <row r="585" spans="1:2" x14ac:dyDescent="0.25">
      <c r="A585" s="39" t="str">
        <f t="shared" si="37"/>
        <v>Follow-Up Within 7 Days: Face-to-Face (CARE Based) % (&gt;=75% Annual Measure)</v>
      </c>
      <c r="B585" s="113">
        <f>'MH Measure Summary'!W23</f>
        <v>0.98347107438016534</v>
      </c>
    </row>
    <row r="586" spans="1:2" x14ac:dyDescent="0.25">
      <c r="A586" s="39" t="str">
        <f t="shared" ref="A586:A588" si="38">A26</f>
        <v>Long-Term Services and Support Screen Follow-Up (&gt;=70% Annual Measure)</v>
      </c>
      <c r="B586" s="113">
        <f>'MH Measure Summary'!X23</f>
        <v>0.90909090909090895</v>
      </c>
    </row>
    <row r="587" spans="1:2" x14ac:dyDescent="0.25">
      <c r="A587" s="39" t="str">
        <f t="shared" si="38"/>
        <v>Community Linkage % (&gt;=23% Annual Measure)</v>
      </c>
      <c r="B587" s="113">
        <f>'MH Measure Summary'!Y23</f>
        <v>0.27092511013215897</v>
      </c>
    </row>
    <row r="588" spans="1:2" x14ac:dyDescent="0.25">
      <c r="A588" s="39" t="str">
        <f t="shared" si="38"/>
        <v>Crisis Follow-Up Within 30 Days % (&gt;=90%)</v>
      </c>
      <c r="B588" s="113">
        <f>'MH Measure Summary'!Z23</f>
        <v>1</v>
      </c>
    </row>
    <row r="589" spans="1:2" x14ac:dyDescent="0.25">
      <c r="A589" s="35"/>
      <c r="B589" s="35"/>
    </row>
    <row r="590" spans="1:2" ht="15.5" x14ac:dyDescent="0.35">
      <c r="A590" s="180" t="s">
        <v>26</v>
      </c>
      <c r="B590" s="35"/>
    </row>
    <row r="591" spans="1:2" x14ac:dyDescent="0.25">
      <c r="A591" s="40" t="s">
        <v>42</v>
      </c>
      <c r="B591" s="36" t="s">
        <v>61</v>
      </c>
    </row>
    <row r="592" spans="1:2" x14ac:dyDescent="0.25">
      <c r="A592" s="39" t="str">
        <f t="shared" ref="A592:A613" si="39">A4</f>
        <v>Service Target Adult % (&gt;=100%)</v>
      </c>
      <c r="B592" s="113">
        <f>'MH Measure Summary'!B24</f>
        <v>0.99938134125216505</v>
      </c>
    </row>
    <row r="593" spans="1:2" x14ac:dyDescent="0.25">
      <c r="A593" s="39" t="str">
        <f t="shared" si="39"/>
        <v>Adult Counseling Target % (&gt;= 12%)</v>
      </c>
      <c r="B593" s="113">
        <f>'MH Measure Summary'!C24</f>
        <v>0.74512987012986998</v>
      </c>
    </row>
    <row r="594" spans="1:2" x14ac:dyDescent="0.25">
      <c r="A594" s="39" t="str">
        <f t="shared" si="39"/>
        <v>ACT Target % (&gt;=54%)</v>
      </c>
      <c r="B594" s="113">
        <f>'MH Measure Summary'!D24</f>
        <v>0.92086330935251803</v>
      </c>
    </row>
    <row r="595" spans="1:2" x14ac:dyDescent="0.25">
      <c r="A595" s="39" t="str">
        <f t="shared" si="39"/>
        <v>Child and Youth Service Target % (&gt;=100%)</v>
      </c>
      <c r="B595" s="113">
        <f>'MH Measure Summary'!E24</f>
        <v>1.12683760683761</v>
      </c>
    </row>
    <row r="596" spans="1:2" x14ac:dyDescent="0.25">
      <c r="A596" s="39" t="str">
        <f t="shared" si="39"/>
        <v>Family Partner Supports Services for LOCs 2, 3, 4 and YC % (&gt;=10%)</v>
      </c>
      <c r="B596" s="113">
        <f>'MH Measure Summary'!F24</f>
        <v>0.14761431411530801</v>
      </c>
    </row>
    <row r="597" spans="1:2" x14ac:dyDescent="0.25">
      <c r="A597" s="39" t="str">
        <f t="shared" si="39"/>
        <v>Community Tenure 2020 % (&gt;=96.8%)</v>
      </c>
      <c r="B597" s="114">
        <f>'MH Measure Summary'!G24</f>
        <v>0.996</v>
      </c>
    </row>
    <row r="598" spans="1:2" x14ac:dyDescent="0.25">
      <c r="A598" s="39" t="str">
        <f t="shared" si="39"/>
        <v>Adult Improvement % (&gt;=20%)</v>
      </c>
      <c r="B598" s="113">
        <f>'MH Measure Summary'!H24</f>
        <v>0.43776106934001702</v>
      </c>
    </row>
    <row r="599" spans="1:2" x14ac:dyDescent="0.25">
      <c r="A599" s="39" t="str">
        <f t="shared" si="39"/>
        <v>Adult Monthly Service Provision % (&gt;=65.6%)</v>
      </c>
      <c r="B599" s="114">
        <f>'MH Measure Summary'!I24</f>
        <v>0.55783183952198001</v>
      </c>
    </row>
    <row r="600" spans="1:2" x14ac:dyDescent="0.25">
      <c r="A600" s="39" t="str">
        <f t="shared" si="39"/>
        <v>Employment Improvement % (&gt;=39.8%)</v>
      </c>
      <c r="B600" s="114">
        <f>'MH Measure Summary'!J24</f>
        <v>0.45200000000000001</v>
      </c>
    </row>
    <row r="601" spans="1:2" x14ac:dyDescent="0.25">
      <c r="A601" s="39" t="str">
        <f t="shared" si="39"/>
        <v>Residential Stability % (&gt;=84%)</v>
      </c>
      <c r="B601" s="114">
        <f>'MH Measure Summary'!K24</f>
        <v>0.89800000000000002</v>
      </c>
    </row>
    <row r="602" spans="1:2" x14ac:dyDescent="0.25">
      <c r="A602" s="39" t="str">
        <f t="shared" si="39"/>
        <v>Educational or Volunteering Strengths % (&gt;=26.5%)</v>
      </c>
      <c r="B602" s="114">
        <f>'MH Measure Summary'!L24</f>
        <v>0.29799999999999999</v>
      </c>
    </row>
    <row r="603" spans="1:2" x14ac:dyDescent="0.25">
      <c r="A603" s="39" t="str">
        <f t="shared" si="39"/>
        <v>Hospitalization % (&lt;=1.9%)</v>
      </c>
      <c r="B603" s="114">
        <f>'MH Measure Summary'!M24</f>
        <v>1.14452932983504E-2</v>
      </c>
    </row>
    <row r="604" spans="1:2" x14ac:dyDescent="0.25">
      <c r="A604" s="39" t="str">
        <f t="shared" si="39"/>
        <v>Effective Crisis Response % (&gt;=75.1%)</v>
      </c>
      <c r="B604" s="114">
        <f>'MH Measure Summary'!N24</f>
        <v>0.90531682447195905</v>
      </c>
    </row>
    <row r="605" spans="1:2" x14ac:dyDescent="0.25">
      <c r="A605" s="39" t="str">
        <f t="shared" si="39"/>
        <v>Frequent Admission % (&lt;=0.3%)</v>
      </c>
      <c r="B605" s="114">
        <f>'MH Measure Summary'!O24</f>
        <v>8.8526912181303093E-5</v>
      </c>
    </row>
    <row r="606" spans="1:2" x14ac:dyDescent="0.25">
      <c r="A606" s="39" t="str">
        <f t="shared" si="39"/>
        <v>Access to Crisis Response Services % (&gt;=52.2%)</v>
      </c>
      <c r="B606" s="114">
        <f>'MH Measure Summary'!P24</f>
        <v>0.53583617747440304</v>
      </c>
    </row>
    <row r="607" spans="1:2" x14ac:dyDescent="0.25">
      <c r="A607" s="39" t="str">
        <f t="shared" si="39"/>
        <v>Jail Diversion % (&lt;=10.46%)</v>
      </c>
      <c r="B607" s="115">
        <f>'MH Measure Summary'!Q24</f>
        <v>8.8029843066632404E-2</v>
      </c>
    </row>
    <row r="608" spans="1:2" x14ac:dyDescent="0.25">
      <c r="A608" s="39" t="str">
        <f t="shared" si="39"/>
        <v>Juvenile Justice Avoidance % (&gt;=95%)</v>
      </c>
      <c r="B608" s="113">
        <f>'MH Measure Summary'!R24</f>
        <v>0.99663016006739702</v>
      </c>
    </row>
    <row r="609" spans="1:2" x14ac:dyDescent="0.25">
      <c r="A609" s="39" t="str">
        <f t="shared" si="39"/>
        <v>Child and Youth Improvement Measure % (&gt;=25%)</v>
      </c>
      <c r="B609" s="113">
        <f>'MH Measure Summary'!S24</f>
        <v>0.47899999999999998</v>
      </c>
    </row>
    <row r="610" spans="1:2" x14ac:dyDescent="0.25">
      <c r="A610" s="39" t="str">
        <f t="shared" si="39"/>
        <v>Child and Youth Monthly Service Provision % (&gt;=65%)</v>
      </c>
      <c r="B610" s="113">
        <f>'MH Measure Summary'!T24</f>
        <v>0.55783183952198001</v>
      </c>
    </row>
    <row r="611" spans="1:2" x14ac:dyDescent="0.25">
      <c r="A611" s="39" t="str">
        <f t="shared" si="39"/>
        <v>Child and Youth School % (&gt;=60%)</v>
      </c>
      <c r="B611" s="114">
        <f>'MH Measure Summary'!U24</f>
        <v>0.85</v>
      </c>
    </row>
    <row r="612" spans="1:2" x14ac:dyDescent="0.25">
      <c r="A612" s="39" t="str">
        <f t="shared" si="39"/>
        <v>Family and Living Situation % (&gt;=67.5%)</v>
      </c>
      <c r="B612" s="114">
        <f>'MH Measure Summary'!V24</f>
        <v>0.79900000000000004</v>
      </c>
    </row>
    <row r="613" spans="1:2" x14ac:dyDescent="0.25">
      <c r="A613" s="39" t="str">
        <f t="shared" si="39"/>
        <v>Follow-Up Within 7 Days: Face-to-Face (CARE Based) % (&gt;=75% Annual Measure)</v>
      </c>
      <c r="B613" s="113">
        <f>'MH Measure Summary'!W24</f>
        <v>0.86956521739130432</v>
      </c>
    </row>
    <row r="614" spans="1:2" x14ac:dyDescent="0.25">
      <c r="A614" s="39" t="str">
        <f t="shared" ref="A614:A616" si="40">A26</f>
        <v>Long-Term Services and Support Screen Follow-Up (&gt;=70% Annual Measure)</v>
      </c>
      <c r="B614" s="113">
        <f>'MH Measure Summary'!X24</f>
        <v>0.89655172413793105</v>
      </c>
    </row>
    <row r="615" spans="1:2" x14ac:dyDescent="0.25">
      <c r="A615" s="39" t="str">
        <f t="shared" si="40"/>
        <v>Community Linkage % (&gt;=23% Annual Measure)</v>
      </c>
      <c r="B615" s="113">
        <f>'MH Measure Summary'!Y24</f>
        <v>0.29369183040330898</v>
      </c>
    </row>
    <row r="616" spans="1:2" x14ac:dyDescent="0.25">
      <c r="A616" s="39" t="str">
        <f t="shared" si="40"/>
        <v>Crisis Follow-Up Within 30 Days % (&gt;=90%)</v>
      </c>
      <c r="B616" s="113">
        <f>'MH Measure Summary'!Z24</f>
        <v>0.99259259259259303</v>
      </c>
    </row>
    <row r="617" spans="1:2" x14ac:dyDescent="0.25">
      <c r="A617" s="35"/>
      <c r="B617" s="35"/>
    </row>
    <row r="618" spans="1:2" ht="15.5" x14ac:dyDescent="0.35">
      <c r="A618" s="180" t="s">
        <v>27</v>
      </c>
      <c r="B618" s="35"/>
    </row>
    <row r="619" spans="1:2" x14ac:dyDescent="0.25">
      <c r="A619" s="40" t="s">
        <v>42</v>
      </c>
      <c r="B619" s="36" t="s">
        <v>62</v>
      </c>
    </row>
    <row r="620" spans="1:2" x14ac:dyDescent="0.25">
      <c r="A620" s="39" t="str">
        <f t="shared" ref="A620:A641" si="41">A4</f>
        <v>Service Target Adult % (&gt;=100%)</v>
      </c>
      <c r="B620" s="113">
        <f>'MH Measure Summary'!B25</f>
        <v>1.1538540385403899</v>
      </c>
    </row>
    <row r="621" spans="1:2" x14ac:dyDescent="0.25">
      <c r="A621" s="39" t="str">
        <f t="shared" si="41"/>
        <v>Adult Counseling Target % (&gt;= 12%)</v>
      </c>
      <c r="B621" s="113">
        <f>'MH Measure Summary'!C25</f>
        <v>0.463576158940397</v>
      </c>
    </row>
    <row r="622" spans="1:2" x14ac:dyDescent="0.25">
      <c r="A622" s="39" t="str">
        <f t="shared" si="41"/>
        <v>ACT Target % (&gt;=54%)</v>
      </c>
      <c r="B622" s="113">
        <f>'MH Measure Summary'!D25</f>
        <v>0.80479825517993497</v>
      </c>
    </row>
    <row r="623" spans="1:2" x14ac:dyDescent="0.25">
      <c r="A623" s="39" t="str">
        <f t="shared" si="41"/>
        <v>Child and Youth Service Target % (&gt;=100%)</v>
      </c>
      <c r="B623" s="113">
        <f>'MH Measure Summary'!E25</f>
        <v>1.0171650055371</v>
      </c>
    </row>
    <row r="624" spans="1:2" x14ac:dyDescent="0.25">
      <c r="A624" s="39" t="str">
        <f t="shared" si="41"/>
        <v>Family Partner Supports Services for LOCs 2, 3, 4 and YC % (&gt;=10%)</v>
      </c>
      <c r="B624" s="113">
        <f>'MH Measure Summary'!F25</f>
        <v>0.15748031496063</v>
      </c>
    </row>
    <row r="625" spans="1:2" x14ac:dyDescent="0.25">
      <c r="A625" s="39" t="str">
        <f t="shared" si="41"/>
        <v>Community Tenure 2020 % (&gt;=96.8%)</v>
      </c>
      <c r="B625" s="114">
        <f>'MH Measure Summary'!G25</f>
        <v>0.98099999999999998</v>
      </c>
    </row>
    <row r="626" spans="1:2" x14ac:dyDescent="0.25">
      <c r="A626" s="39" t="str">
        <f t="shared" si="41"/>
        <v>Adult Improvement % (&gt;=20%)</v>
      </c>
      <c r="B626" s="113">
        <f>'MH Measure Summary'!H25</f>
        <v>0.425463851567498</v>
      </c>
    </row>
    <row r="627" spans="1:2" x14ac:dyDescent="0.25">
      <c r="A627" s="39" t="str">
        <f t="shared" si="41"/>
        <v>Adult Monthly Service Provision % (&gt;=65.6%)</v>
      </c>
      <c r="B627" s="114">
        <f>'MH Measure Summary'!I25</f>
        <v>0.41932270916334702</v>
      </c>
    </row>
    <row r="628" spans="1:2" x14ac:dyDescent="0.25">
      <c r="A628" s="39" t="str">
        <f t="shared" si="41"/>
        <v>Employment Improvement % (&gt;=39.8%)</v>
      </c>
      <c r="B628" s="114">
        <f>'MH Measure Summary'!J25</f>
        <v>0.40600000000000003</v>
      </c>
    </row>
    <row r="629" spans="1:2" x14ac:dyDescent="0.25">
      <c r="A629" s="39" t="str">
        <f t="shared" si="41"/>
        <v>Residential Stability % (&gt;=84%)</v>
      </c>
      <c r="B629" s="114">
        <f>'MH Measure Summary'!K25</f>
        <v>0.85899999999999999</v>
      </c>
    </row>
    <row r="630" spans="1:2" x14ac:dyDescent="0.25">
      <c r="A630" s="39" t="str">
        <f t="shared" si="41"/>
        <v>Educational or Volunteering Strengths % (&gt;=26.5%)</v>
      </c>
      <c r="B630" s="114">
        <f>'MH Measure Summary'!L25</f>
        <v>0.36499999999999999</v>
      </c>
    </row>
    <row r="631" spans="1:2" x14ac:dyDescent="0.25">
      <c r="A631" s="39" t="str">
        <f t="shared" si="41"/>
        <v>Hospitalization % (&lt;=1.9%)</v>
      </c>
      <c r="B631" s="114">
        <f>'MH Measure Summary'!M25</f>
        <v>8.2358723790616206E-3</v>
      </c>
    </row>
    <row r="632" spans="1:2" x14ac:dyDescent="0.25">
      <c r="A632" s="39" t="str">
        <f t="shared" si="41"/>
        <v>Effective Crisis Response % (&gt;=75.1%)</v>
      </c>
      <c r="B632" s="114">
        <f>'MH Measure Summary'!N25</f>
        <v>0.824587706146927</v>
      </c>
    </row>
    <row r="633" spans="1:2" x14ac:dyDescent="0.25">
      <c r="A633" s="39" t="str">
        <f t="shared" si="41"/>
        <v>Frequent Admission % (&lt;=0.3%)</v>
      </c>
      <c r="B633" s="114">
        <f>'MH Measure Summary'!O25</f>
        <v>3.2985578398281698E-3</v>
      </c>
    </row>
    <row r="634" spans="1:2" x14ac:dyDescent="0.25">
      <c r="A634" s="39" t="str">
        <f t="shared" si="41"/>
        <v>Access to Crisis Response Services % (&gt;=52.2%)</v>
      </c>
      <c r="B634" s="114">
        <f>'MH Measure Summary'!P25</f>
        <v>0.236467236467236</v>
      </c>
    </row>
    <row r="635" spans="1:2" x14ac:dyDescent="0.25">
      <c r="A635" s="39" t="str">
        <f t="shared" si="41"/>
        <v>Jail Diversion % (&lt;=10.46%)</v>
      </c>
      <c r="B635" s="115">
        <f>'MH Measure Summary'!Q25</f>
        <v>7.5263157894736907E-2</v>
      </c>
    </row>
    <row r="636" spans="1:2" x14ac:dyDescent="0.25">
      <c r="A636" s="39" t="str">
        <f t="shared" si="41"/>
        <v>Juvenile Justice Avoidance % (&gt;=95%)</v>
      </c>
      <c r="B636" s="113">
        <f>'MH Measure Summary'!R25</f>
        <v>0.98187311178247705</v>
      </c>
    </row>
    <row r="637" spans="1:2" x14ac:dyDescent="0.25">
      <c r="A637" s="39" t="str">
        <f t="shared" si="41"/>
        <v>Child and Youth Improvement Measure % (&gt;=25%)</v>
      </c>
      <c r="B637" s="113">
        <f>'MH Measure Summary'!S25</f>
        <v>0.495</v>
      </c>
    </row>
    <row r="638" spans="1:2" x14ac:dyDescent="0.25">
      <c r="A638" s="39" t="str">
        <f t="shared" si="41"/>
        <v>Child and Youth Monthly Service Provision % (&gt;=65%)</v>
      </c>
      <c r="B638" s="113">
        <f>'MH Measure Summary'!T25</f>
        <v>0.41932270916334702</v>
      </c>
    </row>
    <row r="639" spans="1:2" x14ac:dyDescent="0.25">
      <c r="A639" s="39" t="str">
        <f t="shared" si="41"/>
        <v>Child and Youth School % (&gt;=60%)</v>
      </c>
      <c r="B639" s="114">
        <f>'MH Measure Summary'!U25</f>
        <v>0.58099999999999996</v>
      </c>
    </row>
    <row r="640" spans="1:2" x14ac:dyDescent="0.25">
      <c r="A640" s="39" t="str">
        <f t="shared" si="41"/>
        <v>Family and Living Situation % (&gt;=67.5%)</v>
      </c>
      <c r="B640" s="114">
        <f>'MH Measure Summary'!V25</f>
        <v>0.67700000000000005</v>
      </c>
    </row>
    <row r="641" spans="1:2" x14ac:dyDescent="0.25">
      <c r="A641" s="39" t="str">
        <f t="shared" si="41"/>
        <v>Follow-Up Within 7 Days: Face-to-Face (CARE Based) % (&gt;=75% Annual Measure)</v>
      </c>
      <c r="B641" s="113">
        <f>'MH Measure Summary'!W25</f>
        <v>0.20634920634920634</v>
      </c>
    </row>
    <row r="642" spans="1:2" x14ac:dyDescent="0.25">
      <c r="A642" s="39" t="str">
        <f t="shared" ref="A642:A644" si="42">A26</f>
        <v>Long-Term Services and Support Screen Follow-Up (&gt;=70% Annual Measure)</v>
      </c>
      <c r="B642" s="113">
        <f>'MH Measure Summary'!X25</f>
        <v>0.8</v>
      </c>
    </row>
    <row r="643" spans="1:2" x14ac:dyDescent="0.25">
      <c r="A643" s="39" t="str">
        <f t="shared" si="42"/>
        <v>Community Linkage % (&gt;=23% Annual Measure)</v>
      </c>
      <c r="B643" s="113">
        <f>'MH Measure Summary'!Y25</f>
        <v>0.27170418006430902</v>
      </c>
    </row>
    <row r="644" spans="1:2" x14ac:dyDescent="0.25">
      <c r="A644" s="39" t="str">
        <f t="shared" si="42"/>
        <v>Crisis Follow-Up Within 30 Days % (&gt;=90%)</v>
      </c>
      <c r="B644" s="113">
        <f>'MH Measure Summary'!Z25</f>
        <v>1</v>
      </c>
    </row>
    <row r="645" spans="1:2" x14ac:dyDescent="0.25">
      <c r="A645" s="35"/>
      <c r="B645" s="35"/>
    </row>
    <row r="646" spans="1:2" ht="15.5" x14ac:dyDescent="0.35">
      <c r="A646" s="181" t="s">
        <v>28</v>
      </c>
      <c r="B646" s="35"/>
    </row>
    <row r="647" spans="1:2" x14ac:dyDescent="0.25">
      <c r="A647" s="40" t="s">
        <v>42</v>
      </c>
      <c r="B647" s="36" t="s">
        <v>63</v>
      </c>
    </row>
    <row r="648" spans="1:2" x14ac:dyDescent="0.25">
      <c r="A648" s="39" t="str">
        <f t="shared" ref="A648:A669" si="43">A4</f>
        <v>Service Target Adult % (&gt;=100%)</v>
      </c>
      <c r="B648" s="113">
        <f>'MH Measure Summary'!B26</f>
        <v>1.1201694269941</v>
      </c>
    </row>
    <row r="649" spans="1:2" x14ac:dyDescent="0.25">
      <c r="A649" s="39" t="str">
        <f t="shared" si="43"/>
        <v>Adult Counseling Target % (&gt;= 12%)</v>
      </c>
      <c r="B649" s="113">
        <f>'MH Measure Summary'!C26</f>
        <v>0.65540218943360296</v>
      </c>
    </row>
    <row r="650" spans="1:2" x14ac:dyDescent="0.25">
      <c r="A650" s="39" t="str">
        <f t="shared" si="43"/>
        <v>ACT Target % (&gt;=54%)</v>
      </c>
      <c r="B650" s="113">
        <f>'MH Measure Summary'!D26</f>
        <v>0.74586466165413501</v>
      </c>
    </row>
    <row r="651" spans="1:2" x14ac:dyDescent="0.25">
      <c r="A651" s="39" t="str">
        <f t="shared" si="43"/>
        <v>Child and Youth Service Target % (&gt;=100%)</v>
      </c>
      <c r="B651" s="113">
        <f>'MH Measure Summary'!E26</f>
        <v>1.0782508630609899</v>
      </c>
    </row>
    <row r="652" spans="1:2" x14ac:dyDescent="0.25">
      <c r="A652" s="39" t="str">
        <f t="shared" si="43"/>
        <v>Family Partner Supports Services for LOCs 2, 3, 4 and YC % (&gt;=10%)</v>
      </c>
      <c r="B652" s="113">
        <f>'MH Measure Summary'!F26</f>
        <v>0.11887779362815</v>
      </c>
    </row>
    <row r="653" spans="1:2" x14ac:dyDescent="0.25">
      <c r="A653" s="39" t="str">
        <f t="shared" si="43"/>
        <v>Community Tenure 2020 % (&gt;=96.8%)</v>
      </c>
      <c r="B653" s="114">
        <f>'MH Measure Summary'!G26</f>
        <v>0.99299999999999999</v>
      </c>
    </row>
    <row r="654" spans="1:2" x14ac:dyDescent="0.25">
      <c r="A654" s="39" t="str">
        <f t="shared" si="43"/>
        <v>Adult Improvement % (&gt;=20%)</v>
      </c>
      <c r="B654" s="113">
        <f>'MH Measure Summary'!H26</f>
        <v>0.42494839280448199</v>
      </c>
    </row>
    <row r="655" spans="1:2" x14ac:dyDescent="0.25">
      <c r="A655" s="39" t="str">
        <f t="shared" si="43"/>
        <v>Adult Monthly Service Provision % (&gt;=65.6%)</v>
      </c>
      <c r="B655" s="114">
        <f>'MH Measure Summary'!I26</f>
        <v>0.35423116615067102</v>
      </c>
    </row>
    <row r="656" spans="1:2" x14ac:dyDescent="0.25">
      <c r="A656" s="39" t="str">
        <f t="shared" si="43"/>
        <v>Employment Improvement % (&gt;=39.8%)</v>
      </c>
      <c r="B656" s="114">
        <f>'MH Measure Summary'!J26</f>
        <v>0.39300000000000002</v>
      </c>
    </row>
    <row r="657" spans="1:2" x14ac:dyDescent="0.25">
      <c r="A657" s="39" t="str">
        <f t="shared" si="43"/>
        <v>Residential Stability % (&gt;=84%)</v>
      </c>
      <c r="B657" s="114">
        <f>'MH Measure Summary'!K26</f>
        <v>0.90300000000000002</v>
      </c>
    </row>
    <row r="658" spans="1:2" x14ac:dyDescent="0.25">
      <c r="A658" s="39" t="str">
        <f t="shared" si="43"/>
        <v>Educational or Volunteering Strengths % (&gt;=26.5%)</v>
      </c>
      <c r="B658" s="114">
        <f>'MH Measure Summary'!L26</f>
        <v>0.30299999999999999</v>
      </c>
    </row>
    <row r="659" spans="1:2" x14ac:dyDescent="0.25">
      <c r="A659" s="39" t="str">
        <f t="shared" si="43"/>
        <v>Hospitalization % (&lt;=1.9%)</v>
      </c>
      <c r="B659" s="114">
        <f>'MH Measure Summary'!M26</f>
        <v>8.8245461183661198E-3</v>
      </c>
    </row>
    <row r="660" spans="1:2" x14ac:dyDescent="0.25">
      <c r="A660" s="39" t="str">
        <f t="shared" si="43"/>
        <v>Effective Crisis Response % (&gt;=75.1%)</v>
      </c>
      <c r="B660" s="114">
        <f>'MH Measure Summary'!N26</f>
        <v>0.89621993127147803</v>
      </c>
    </row>
    <row r="661" spans="1:2" x14ac:dyDescent="0.25">
      <c r="A661" s="39" t="str">
        <f t="shared" si="43"/>
        <v>Frequent Admission % (&lt;=0.3%)</v>
      </c>
      <c r="B661" s="114">
        <f>'MH Measure Summary'!O26</f>
        <v>5.5126791620727696E-4</v>
      </c>
    </row>
    <row r="662" spans="1:2" x14ac:dyDescent="0.25">
      <c r="A662" s="39" t="str">
        <f t="shared" si="43"/>
        <v>Access to Crisis Response Services % (&gt;=52.2%)</v>
      </c>
      <c r="B662" s="114">
        <f>'MH Measure Summary'!P26</f>
        <v>0.66666666666666696</v>
      </c>
    </row>
    <row r="663" spans="1:2" x14ac:dyDescent="0.25">
      <c r="A663" s="39" t="str">
        <f t="shared" si="43"/>
        <v>Jail Diversion % (&lt;=10.46%)</v>
      </c>
      <c r="B663" s="115">
        <f>'MH Measure Summary'!Q26</f>
        <v>0.13537037037037</v>
      </c>
    </row>
    <row r="664" spans="1:2" x14ac:dyDescent="0.25">
      <c r="A664" s="39" t="str">
        <f t="shared" si="43"/>
        <v>Juvenile Justice Avoidance % (&gt;=95%)</v>
      </c>
      <c r="B664" s="113">
        <f>'MH Measure Summary'!R26</f>
        <v>1</v>
      </c>
    </row>
    <row r="665" spans="1:2" x14ac:dyDescent="0.25">
      <c r="A665" s="39" t="str">
        <f t="shared" si="43"/>
        <v>Child and Youth Improvement Measure % (&gt;=25%)</v>
      </c>
      <c r="B665" s="113">
        <f>'MH Measure Summary'!S26</f>
        <v>0.53900000000000003</v>
      </c>
    </row>
    <row r="666" spans="1:2" x14ac:dyDescent="0.25">
      <c r="A666" s="39" t="str">
        <f t="shared" si="43"/>
        <v>Child and Youth Monthly Service Provision % (&gt;=65%)</v>
      </c>
      <c r="B666" s="113">
        <f>'MH Measure Summary'!T26</f>
        <v>0.35423116615067102</v>
      </c>
    </row>
    <row r="667" spans="1:2" x14ac:dyDescent="0.25">
      <c r="A667" s="39" t="str">
        <f t="shared" si="43"/>
        <v>Child and Youth School % (&gt;=60%)</v>
      </c>
      <c r="B667" s="114">
        <f>'MH Measure Summary'!U26</f>
        <v>0.77500000000000002</v>
      </c>
    </row>
    <row r="668" spans="1:2" x14ac:dyDescent="0.25">
      <c r="A668" s="39" t="str">
        <f t="shared" si="43"/>
        <v>Family and Living Situation % (&gt;=67.5%)</v>
      </c>
      <c r="B668" s="114">
        <f>'MH Measure Summary'!V26</f>
        <v>0.82399999999999995</v>
      </c>
    </row>
    <row r="669" spans="1:2" x14ac:dyDescent="0.25">
      <c r="A669" s="39" t="str">
        <f t="shared" si="43"/>
        <v>Follow-Up Within 7 Days: Face-to-Face (CARE Based) % (&gt;=75% Annual Measure)</v>
      </c>
      <c r="B669" s="113">
        <f>'MH Measure Summary'!W26</f>
        <v>0.75</v>
      </c>
    </row>
    <row r="670" spans="1:2" x14ac:dyDescent="0.25">
      <c r="A670" s="39" t="str">
        <f t="shared" ref="A670:A672" si="44">A26</f>
        <v>Long-Term Services and Support Screen Follow-Up (&gt;=70% Annual Measure)</v>
      </c>
      <c r="B670" s="113">
        <f>'MH Measure Summary'!X26</f>
        <v>0</v>
      </c>
    </row>
    <row r="671" spans="1:2" x14ac:dyDescent="0.25">
      <c r="A671" s="39" t="str">
        <f t="shared" si="44"/>
        <v>Community Linkage % (&gt;=23% Annual Measure)</v>
      </c>
      <c r="B671" s="113">
        <f>'MH Measure Summary'!Y26</f>
        <v>0.30876795162509402</v>
      </c>
    </row>
    <row r="672" spans="1:2" x14ac:dyDescent="0.25">
      <c r="A672" s="39" t="str">
        <f t="shared" si="44"/>
        <v>Crisis Follow-Up Within 30 Days % (&gt;=90%)</v>
      </c>
      <c r="B672" s="113">
        <f>'MH Measure Summary'!Z26</f>
        <v>0.95121951219512202</v>
      </c>
    </row>
    <row r="673" spans="1:2" x14ac:dyDescent="0.25">
      <c r="A673" s="35"/>
      <c r="B673" s="35"/>
    </row>
    <row r="674" spans="1:2" ht="15.5" x14ac:dyDescent="0.35">
      <c r="A674" s="180" t="s">
        <v>185</v>
      </c>
      <c r="B674" s="35"/>
    </row>
    <row r="675" spans="1:2" x14ac:dyDescent="0.25">
      <c r="A675" s="40" t="s">
        <v>42</v>
      </c>
      <c r="B675" s="36" t="s">
        <v>64</v>
      </c>
    </row>
    <row r="676" spans="1:2" x14ac:dyDescent="0.25">
      <c r="A676" s="39" t="str">
        <f t="shared" ref="A676:A697" si="45">A4</f>
        <v>Service Target Adult % (&gt;=100%)</v>
      </c>
      <c r="B676" s="113">
        <f>'MH Measure Summary'!B27</f>
        <v>0.99044609125254301</v>
      </c>
    </row>
    <row r="677" spans="1:2" x14ac:dyDescent="0.25">
      <c r="A677" s="39" t="str">
        <f t="shared" si="45"/>
        <v>Adult Counseling Target % (&gt;= 12%)</v>
      </c>
      <c r="B677" s="113">
        <f>'MH Measure Summary'!C27</f>
        <v>0.966231696384102</v>
      </c>
    </row>
    <row r="678" spans="1:2" x14ac:dyDescent="0.25">
      <c r="A678" s="39" t="str">
        <f t="shared" si="45"/>
        <v>ACT Target % (&gt;=54%)</v>
      </c>
      <c r="B678" s="113">
        <f>'MH Measure Summary'!D27</f>
        <v>0.92072072072072098</v>
      </c>
    </row>
    <row r="679" spans="1:2" x14ac:dyDescent="0.25">
      <c r="A679" s="39" t="str">
        <f t="shared" si="45"/>
        <v>Child and Youth Service Target % (&gt;=100%)</v>
      </c>
      <c r="B679" s="113">
        <f>'MH Measure Summary'!E27</f>
        <v>0.97902901465096204</v>
      </c>
    </row>
    <row r="680" spans="1:2" x14ac:dyDescent="0.25">
      <c r="A680" s="39" t="str">
        <f t="shared" si="45"/>
        <v>Family Partner Supports Services for LOCs 2, 3, 4 and YC % (&gt;=10%)</v>
      </c>
      <c r="B680" s="113">
        <f>'MH Measure Summary'!F27</f>
        <v>0.431038204187352</v>
      </c>
    </row>
    <row r="681" spans="1:2" x14ac:dyDescent="0.25">
      <c r="A681" s="39" t="str">
        <f t="shared" si="45"/>
        <v>Community Tenure 2020 % (&gt;=96.8%)</v>
      </c>
      <c r="B681" s="114">
        <f>'MH Measure Summary'!G27</f>
        <v>0.97699999999999998</v>
      </c>
    </row>
    <row r="682" spans="1:2" x14ac:dyDescent="0.25">
      <c r="A682" s="39" t="str">
        <f t="shared" si="45"/>
        <v>Adult Improvement % (&gt;=20%)</v>
      </c>
      <c r="B682" s="113">
        <f>'MH Measure Summary'!H27</f>
        <v>0.44960238568588501</v>
      </c>
    </row>
    <row r="683" spans="1:2" x14ac:dyDescent="0.25">
      <c r="A683" s="39" t="str">
        <f t="shared" si="45"/>
        <v>Adult Monthly Service Provision % (&gt;=65.6%)</v>
      </c>
      <c r="B683" s="114">
        <f>'MH Measure Summary'!I27</f>
        <v>0.380154077232424</v>
      </c>
    </row>
    <row r="684" spans="1:2" x14ac:dyDescent="0.25">
      <c r="A684" s="39" t="str">
        <f t="shared" si="45"/>
        <v>Employment Improvement % (&gt;=39.8%)</v>
      </c>
      <c r="B684" s="114">
        <f>'MH Measure Summary'!J27</f>
        <v>0.68</v>
      </c>
    </row>
    <row r="685" spans="1:2" x14ac:dyDescent="0.25">
      <c r="A685" s="39" t="str">
        <f t="shared" si="45"/>
        <v>Residential Stability % (&gt;=84%)</v>
      </c>
      <c r="B685" s="114">
        <f>'MH Measure Summary'!K27</f>
        <v>0.84499999999999997</v>
      </c>
    </row>
    <row r="686" spans="1:2" x14ac:dyDescent="0.25">
      <c r="A686" s="39" t="str">
        <f t="shared" si="45"/>
        <v>Educational or Volunteering Strengths % (&gt;=26.5%)</v>
      </c>
      <c r="B686" s="114">
        <f>'MH Measure Summary'!L27</f>
        <v>0.40400000000000003</v>
      </c>
    </row>
    <row r="687" spans="1:2" x14ac:dyDescent="0.25">
      <c r="A687" s="39" t="str">
        <f t="shared" si="45"/>
        <v>Hospitalization % (&lt;=1.9%)</v>
      </c>
      <c r="B687" s="114">
        <f>'MH Measure Summary'!M27</f>
        <v>4.4111739873093202E-3</v>
      </c>
    </row>
    <row r="688" spans="1:2" x14ac:dyDescent="0.25">
      <c r="A688" s="39" t="str">
        <f t="shared" si="45"/>
        <v>Effective Crisis Response % (&gt;=75.1%)</v>
      </c>
      <c r="B688" s="114">
        <f>'MH Measure Summary'!N27</f>
        <v>0.80841175787149999</v>
      </c>
    </row>
    <row r="689" spans="1:2" x14ac:dyDescent="0.25">
      <c r="A689" s="39" t="str">
        <f t="shared" si="45"/>
        <v>Frequent Admission % (&lt;=0.3%)</v>
      </c>
      <c r="B689" s="114">
        <f>'MH Measure Summary'!O27</f>
        <v>3.4375154787260401E-3</v>
      </c>
    </row>
    <row r="690" spans="1:2" x14ac:dyDescent="0.25">
      <c r="A690" s="39" t="str">
        <f t="shared" si="45"/>
        <v>Access to Crisis Response Services % (&gt;=52.2%)</v>
      </c>
      <c r="B690" s="114">
        <f>'MH Measure Summary'!P27</f>
        <v>0.81568627450980402</v>
      </c>
    </row>
    <row r="691" spans="1:2" x14ac:dyDescent="0.25">
      <c r="A691" s="39" t="str">
        <f t="shared" si="45"/>
        <v>Jail Diversion % (&lt;=10.46%)</v>
      </c>
      <c r="B691" s="115">
        <f>'MH Measure Summary'!Q27</f>
        <v>7.0298865910607106E-2</v>
      </c>
    </row>
    <row r="692" spans="1:2" x14ac:dyDescent="0.25">
      <c r="A692" s="39" t="str">
        <f t="shared" si="45"/>
        <v>Juvenile Justice Avoidance % (&gt;=95%)</v>
      </c>
      <c r="B692" s="113">
        <f>'MH Measure Summary'!R27</f>
        <v>0.99112163361941397</v>
      </c>
    </row>
    <row r="693" spans="1:2" x14ac:dyDescent="0.25">
      <c r="A693" s="39" t="str">
        <f t="shared" si="45"/>
        <v>Child and Youth Improvement Measure % (&gt;=25%)</v>
      </c>
      <c r="B693" s="113">
        <f>'MH Measure Summary'!S27</f>
        <v>0.44800000000000001</v>
      </c>
    </row>
    <row r="694" spans="1:2" x14ac:dyDescent="0.25">
      <c r="A694" s="39" t="str">
        <f t="shared" si="45"/>
        <v>Child and Youth Monthly Service Provision % (&gt;=65%)</v>
      </c>
      <c r="B694" s="113">
        <f>'MH Measure Summary'!T27</f>
        <v>0.380154077232424</v>
      </c>
    </row>
    <row r="695" spans="1:2" x14ac:dyDescent="0.25">
      <c r="A695" s="39" t="str">
        <f t="shared" si="45"/>
        <v>Child and Youth School % (&gt;=60%)</v>
      </c>
      <c r="B695" s="114">
        <f>'MH Measure Summary'!U27</f>
        <v>0.79600000000000004</v>
      </c>
    </row>
    <row r="696" spans="1:2" x14ac:dyDescent="0.25">
      <c r="A696" s="39" t="str">
        <f t="shared" si="45"/>
        <v>Family and Living Situation % (&gt;=67.5%)</v>
      </c>
      <c r="B696" s="114">
        <f>'MH Measure Summary'!V27</f>
        <v>0.92200000000000004</v>
      </c>
    </row>
    <row r="697" spans="1:2" x14ac:dyDescent="0.25">
      <c r="A697" s="39" t="str">
        <f t="shared" si="45"/>
        <v>Follow-Up Within 7 Days: Face-to-Face (CARE Based) % (&gt;=75% Annual Measure)</v>
      </c>
      <c r="B697" s="113">
        <f>'MH Measure Summary'!W27</f>
        <v>0.5895494131010981</v>
      </c>
    </row>
    <row r="698" spans="1:2" x14ac:dyDescent="0.25">
      <c r="A698" s="39" t="str">
        <f t="shared" ref="A698:A700" si="46">A26</f>
        <v>Long-Term Services and Support Screen Follow-Up (&gt;=70% Annual Measure)</v>
      </c>
      <c r="B698" s="113">
        <f>'MH Measure Summary'!X27</f>
        <v>0.95305164319248803</v>
      </c>
    </row>
    <row r="699" spans="1:2" x14ac:dyDescent="0.25">
      <c r="A699" s="39" t="str">
        <f t="shared" si="46"/>
        <v>Community Linkage % (&gt;=23% Annual Measure)</v>
      </c>
      <c r="B699" s="113">
        <f>'MH Measure Summary'!Y27</f>
        <v>0.26926991764597002</v>
      </c>
    </row>
    <row r="700" spans="1:2" x14ac:dyDescent="0.25">
      <c r="A700" s="39" t="str">
        <f t="shared" si="46"/>
        <v>Crisis Follow-Up Within 30 Days % (&gt;=90%)</v>
      </c>
      <c r="B700" s="113">
        <f>'MH Measure Summary'!Z27</f>
        <v>0.88211382113821102</v>
      </c>
    </row>
    <row r="701" spans="1:2" x14ac:dyDescent="0.25">
      <c r="A701" s="35"/>
      <c r="B701" s="35"/>
    </row>
    <row r="702" spans="1:2" ht="15.5" x14ac:dyDescent="0.35">
      <c r="A702" s="180" t="s">
        <v>30</v>
      </c>
      <c r="B702" s="35"/>
    </row>
    <row r="703" spans="1:2" x14ac:dyDescent="0.25">
      <c r="A703" s="40" t="s">
        <v>42</v>
      </c>
      <c r="B703" s="36" t="s">
        <v>65</v>
      </c>
    </row>
    <row r="704" spans="1:2" x14ac:dyDescent="0.25">
      <c r="A704" s="39" t="str">
        <f t="shared" ref="A704:A725" si="47">A4</f>
        <v>Service Target Adult % (&gt;=100%)</v>
      </c>
      <c r="B704" s="113">
        <f>'MH Measure Summary'!B28</f>
        <v>1.3153873489694401</v>
      </c>
    </row>
    <row r="705" spans="1:2" x14ac:dyDescent="0.25">
      <c r="A705" s="39" t="str">
        <f t="shared" si="47"/>
        <v>Adult Counseling Target % (&gt;= 12%)</v>
      </c>
      <c r="B705" s="113">
        <f>'MH Measure Summary'!C28</f>
        <v>0.20760534429599201</v>
      </c>
    </row>
    <row r="706" spans="1:2" x14ac:dyDescent="0.25">
      <c r="A706" s="39" t="str">
        <f t="shared" si="47"/>
        <v>ACT Target % (&gt;=54%)</v>
      </c>
      <c r="B706" s="113">
        <f>'MH Measure Summary'!D28</f>
        <v>0.916864608076009</v>
      </c>
    </row>
    <row r="707" spans="1:2" x14ac:dyDescent="0.25">
      <c r="A707" s="39" t="str">
        <f t="shared" si="47"/>
        <v>Child and Youth Service Target % (&gt;=100%)</v>
      </c>
      <c r="B707" s="113">
        <f>'MH Measure Summary'!E28</f>
        <v>1.53442879499218</v>
      </c>
    </row>
    <row r="708" spans="1:2" x14ac:dyDescent="0.25">
      <c r="A708" s="39" t="str">
        <f t="shared" si="47"/>
        <v>Family Partner Supports Services for LOCs 2, 3, 4 and YC % (&gt;=10%)</v>
      </c>
      <c r="B708" s="113">
        <f>'MH Measure Summary'!F28</f>
        <v>0.15967016491754099</v>
      </c>
    </row>
    <row r="709" spans="1:2" x14ac:dyDescent="0.25">
      <c r="A709" s="39" t="str">
        <f t="shared" si="47"/>
        <v>Community Tenure 2020 % (&gt;=96.8%)</v>
      </c>
      <c r="B709" s="114">
        <f>'MH Measure Summary'!G28</f>
        <v>0.98799999999999999</v>
      </c>
    </row>
    <row r="710" spans="1:2" x14ac:dyDescent="0.25">
      <c r="A710" s="39" t="str">
        <f t="shared" si="47"/>
        <v>Adult Improvement % (&gt;=20%)</v>
      </c>
      <c r="B710" s="113">
        <f>'MH Measure Summary'!H28</f>
        <v>0.65169660678642705</v>
      </c>
    </row>
    <row r="711" spans="1:2" x14ac:dyDescent="0.25">
      <c r="A711" s="39" t="str">
        <f t="shared" si="47"/>
        <v>Adult Monthly Service Provision % (&gt;=65.6%)</v>
      </c>
      <c r="B711" s="114">
        <f>'MH Measure Summary'!I28</f>
        <v>0.49870934434692799</v>
      </c>
    </row>
    <row r="712" spans="1:2" x14ac:dyDescent="0.25">
      <c r="A712" s="39" t="str">
        <f t="shared" si="47"/>
        <v>Employment Improvement % (&gt;=39.8%)</v>
      </c>
      <c r="B712" s="114">
        <f>'MH Measure Summary'!J28</f>
        <v>0.88800000000000001</v>
      </c>
    </row>
    <row r="713" spans="1:2" x14ac:dyDescent="0.25">
      <c r="A713" s="39" t="str">
        <f t="shared" si="47"/>
        <v>Residential Stability % (&gt;=84%)</v>
      </c>
      <c r="B713" s="114">
        <f>'MH Measure Summary'!K28</f>
        <v>0.86499999999999999</v>
      </c>
    </row>
    <row r="714" spans="1:2" x14ac:dyDescent="0.25">
      <c r="A714" s="39" t="str">
        <f t="shared" si="47"/>
        <v>Educational or Volunteering Strengths % (&gt;=26.5%)</v>
      </c>
      <c r="B714" s="114">
        <f>'MH Measure Summary'!L28</f>
        <v>0.44400000000000001</v>
      </c>
    </row>
    <row r="715" spans="1:2" x14ac:dyDescent="0.25">
      <c r="A715" s="39" t="str">
        <f t="shared" si="47"/>
        <v>Hospitalization % (&lt;=1.9%)</v>
      </c>
      <c r="B715" s="114">
        <f>'MH Measure Summary'!M28</f>
        <v>4.6772983814139003E-3</v>
      </c>
    </row>
    <row r="716" spans="1:2" x14ac:dyDescent="0.25">
      <c r="A716" s="39" t="str">
        <f t="shared" si="47"/>
        <v>Effective Crisis Response % (&gt;=75.1%)</v>
      </c>
      <c r="B716" s="114">
        <f>'MH Measure Summary'!N28</f>
        <v>0.78980891719745205</v>
      </c>
    </row>
    <row r="717" spans="1:2" x14ac:dyDescent="0.25">
      <c r="A717" s="39" t="str">
        <f t="shared" si="47"/>
        <v>Frequent Admission % (&lt;=0.3%)</v>
      </c>
      <c r="B717" s="114">
        <f>'MH Measure Summary'!O28</f>
        <v>2.04147415923498E-3</v>
      </c>
    </row>
    <row r="718" spans="1:2" x14ac:dyDescent="0.25">
      <c r="A718" s="39" t="str">
        <f t="shared" si="47"/>
        <v>Access to Crisis Response Services % (&gt;=52.2%)</v>
      </c>
      <c r="B718" s="114">
        <f>'MH Measure Summary'!P28</f>
        <v>0.625</v>
      </c>
    </row>
    <row r="719" spans="1:2" x14ac:dyDescent="0.25">
      <c r="A719" s="39" t="str">
        <f t="shared" si="47"/>
        <v>Jail Diversion % (&lt;=10.46%)</v>
      </c>
      <c r="B719" s="115">
        <f>'MH Measure Summary'!Q28</f>
        <v>7.4244882486732403E-2</v>
      </c>
    </row>
    <row r="720" spans="1:2" x14ac:dyDescent="0.25">
      <c r="A720" s="39" t="str">
        <f t="shared" si="47"/>
        <v>Juvenile Justice Avoidance % (&gt;=95%)</v>
      </c>
      <c r="B720" s="113">
        <f>'MH Measure Summary'!R28</f>
        <v>0.99117647058823499</v>
      </c>
    </row>
    <row r="721" spans="1:2" x14ac:dyDescent="0.25">
      <c r="A721" s="39" t="str">
        <f t="shared" si="47"/>
        <v>Child and Youth Improvement Measure % (&gt;=25%)</v>
      </c>
      <c r="B721" s="113">
        <f>'MH Measure Summary'!S28</f>
        <v>0.6</v>
      </c>
    </row>
    <row r="722" spans="1:2" x14ac:dyDescent="0.25">
      <c r="A722" s="39" t="str">
        <f t="shared" si="47"/>
        <v>Child and Youth Monthly Service Provision % (&gt;=65%)</v>
      </c>
      <c r="B722" s="113">
        <f>'MH Measure Summary'!T28</f>
        <v>0.49870934434692799</v>
      </c>
    </row>
    <row r="723" spans="1:2" x14ac:dyDescent="0.25">
      <c r="A723" s="39" t="str">
        <f t="shared" si="47"/>
        <v>Child and Youth School % (&gt;=60%)</v>
      </c>
      <c r="B723" s="114">
        <f>'MH Measure Summary'!U28</f>
        <v>0.82399999999999995</v>
      </c>
    </row>
    <row r="724" spans="1:2" x14ac:dyDescent="0.25">
      <c r="A724" s="39" t="str">
        <f t="shared" si="47"/>
        <v>Family and Living Situation % (&gt;=67.5%)</v>
      </c>
      <c r="B724" s="114">
        <f>'MH Measure Summary'!V28</f>
        <v>0.86099999999999999</v>
      </c>
    </row>
    <row r="725" spans="1:2" x14ac:dyDescent="0.25">
      <c r="A725" s="39" t="str">
        <f t="shared" si="47"/>
        <v>Follow-Up Within 7 Days: Face-to-Face (CARE Based) % (&gt;=75% Annual Measure)</v>
      </c>
      <c r="B725" s="113">
        <f>'MH Measure Summary'!W28</f>
        <v>1</v>
      </c>
    </row>
    <row r="726" spans="1:2" x14ac:dyDescent="0.25">
      <c r="A726" s="39" t="str">
        <f t="shared" ref="A726:A728" si="48">A26</f>
        <v>Long-Term Services and Support Screen Follow-Up (&gt;=70% Annual Measure)</v>
      </c>
      <c r="B726" s="113">
        <f>'MH Measure Summary'!X28</f>
        <v>0.1</v>
      </c>
    </row>
    <row r="727" spans="1:2" x14ac:dyDescent="0.25">
      <c r="A727" s="39" t="str">
        <f t="shared" si="48"/>
        <v>Community Linkage % (&gt;=23% Annual Measure)</v>
      </c>
      <c r="B727" s="113">
        <f>'MH Measure Summary'!Y28</f>
        <v>0.19497487437185901</v>
      </c>
    </row>
    <row r="728" spans="1:2" x14ac:dyDescent="0.25">
      <c r="A728" s="39" t="str">
        <f t="shared" si="48"/>
        <v>Crisis Follow-Up Within 30 Days % (&gt;=90%)</v>
      </c>
      <c r="B728" s="113">
        <f>'MH Measure Summary'!Z28</f>
        <v>1</v>
      </c>
    </row>
    <row r="729" spans="1:2" x14ac:dyDescent="0.25">
      <c r="A729" s="35"/>
      <c r="B729" s="35"/>
    </row>
    <row r="730" spans="1:2" ht="15.5" x14ac:dyDescent="0.35">
      <c r="A730" s="180" t="s">
        <v>31</v>
      </c>
      <c r="B730" s="35"/>
    </row>
    <row r="731" spans="1:2" x14ac:dyDescent="0.25">
      <c r="A731" s="40" t="s">
        <v>42</v>
      </c>
      <c r="B731" s="36" t="s">
        <v>66</v>
      </c>
    </row>
    <row r="732" spans="1:2" x14ac:dyDescent="0.25">
      <c r="A732" s="39" t="str">
        <f t="shared" ref="A732:A753" si="49">A4</f>
        <v>Service Target Adult % (&gt;=100%)</v>
      </c>
      <c r="B732" s="113">
        <f>'MH Measure Summary'!B29</f>
        <v>1.14157277796745</v>
      </c>
    </row>
    <row r="733" spans="1:2" x14ac:dyDescent="0.25">
      <c r="A733" s="39" t="str">
        <f t="shared" si="49"/>
        <v>Adult Counseling Target % (&gt;= 12%)</v>
      </c>
      <c r="B733" s="113">
        <f>'MH Measure Summary'!C29</f>
        <v>0.41528662420382201</v>
      </c>
    </row>
    <row r="734" spans="1:2" x14ac:dyDescent="0.25">
      <c r="A734" s="39" t="str">
        <f t="shared" si="49"/>
        <v>ACT Target % (&gt;=54%)</v>
      </c>
      <c r="B734" s="113">
        <f>'MH Measure Summary'!D29</f>
        <v>0.96021947873799696</v>
      </c>
    </row>
    <row r="735" spans="1:2" x14ac:dyDescent="0.25">
      <c r="A735" s="39" t="str">
        <f t="shared" si="49"/>
        <v>Child and Youth Service Target % (&gt;=100%)</v>
      </c>
      <c r="B735" s="113">
        <f>'MH Measure Summary'!E29</f>
        <v>1.1804435483871001</v>
      </c>
    </row>
    <row r="736" spans="1:2" x14ac:dyDescent="0.25">
      <c r="A736" s="39" t="str">
        <f t="shared" si="49"/>
        <v>Family Partner Supports Services for LOCs 2, 3, 4 and YC % (&gt;=10%)</v>
      </c>
      <c r="B736" s="113">
        <f>'MH Measure Summary'!F29</f>
        <v>0.13629976580796299</v>
      </c>
    </row>
    <row r="737" spans="1:2" x14ac:dyDescent="0.25">
      <c r="A737" s="39" t="str">
        <f t="shared" si="49"/>
        <v>Community Tenure 2020 % (&gt;=96.8%)</v>
      </c>
      <c r="B737" s="114">
        <f>'MH Measure Summary'!G29</f>
        <v>0.99099999999999999</v>
      </c>
    </row>
    <row r="738" spans="1:2" x14ac:dyDescent="0.25">
      <c r="A738" s="39" t="str">
        <f t="shared" si="49"/>
        <v>Adult Improvement % (&gt;=20%)</v>
      </c>
      <c r="B738" s="113">
        <f>'MH Measure Summary'!H29</f>
        <v>0.373529411764706</v>
      </c>
    </row>
    <row r="739" spans="1:2" x14ac:dyDescent="0.25">
      <c r="A739" s="39" t="str">
        <f t="shared" si="49"/>
        <v>Adult Monthly Service Provision % (&gt;=65.6%)</v>
      </c>
      <c r="B739" s="114">
        <f>'MH Measure Summary'!I29</f>
        <v>0.26234489744239098</v>
      </c>
    </row>
    <row r="740" spans="1:2" x14ac:dyDescent="0.25">
      <c r="A740" s="39" t="str">
        <f t="shared" si="49"/>
        <v>Employment Improvement % (&gt;=39.8%)</v>
      </c>
      <c r="B740" s="114">
        <f>'MH Measure Summary'!J29</f>
        <v>0.35199999999999998</v>
      </c>
    </row>
    <row r="741" spans="1:2" x14ac:dyDescent="0.25">
      <c r="A741" s="39" t="str">
        <f t="shared" si="49"/>
        <v>Residential Stability % (&gt;=84%)</v>
      </c>
      <c r="B741" s="114">
        <f>'MH Measure Summary'!K29</f>
        <v>0.91600000000000004</v>
      </c>
    </row>
    <row r="742" spans="1:2" x14ac:dyDescent="0.25">
      <c r="A742" s="39" t="str">
        <f t="shared" si="49"/>
        <v>Educational or Volunteering Strengths % (&gt;=26.5%)</v>
      </c>
      <c r="B742" s="114">
        <f>'MH Measure Summary'!L29</f>
        <v>0.27</v>
      </c>
    </row>
    <row r="743" spans="1:2" x14ac:dyDescent="0.25">
      <c r="A743" s="39" t="str">
        <f t="shared" si="49"/>
        <v>Hospitalization % (&lt;=1.9%)</v>
      </c>
      <c r="B743" s="114">
        <f>'MH Measure Summary'!M29</f>
        <v>4.3647183813282303E-3</v>
      </c>
    </row>
    <row r="744" spans="1:2" x14ac:dyDescent="0.25">
      <c r="A744" s="39" t="str">
        <f t="shared" si="49"/>
        <v>Effective Crisis Response % (&gt;=75.1%)</v>
      </c>
      <c r="B744" s="114">
        <f>'MH Measure Summary'!N29</f>
        <v>0.87168610816543002</v>
      </c>
    </row>
    <row r="745" spans="1:2" x14ac:dyDescent="0.25">
      <c r="A745" s="39" t="str">
        <f t="shared" si="49"/>
        <v>Frequent Admission % (&lt;=0.3%)</v>
      </c>
      <c r="B745" s="114">
        <f>'MH Measure Summary'!O29</f>
        <v>6.4110783433773597E-4</v>
      </c>
    </row>
    <row r="746" spans="1:2" x14ac:dyDescent="0.25">
      <c r="A746" s="39" t="str">
        <f t="shared" si="49"/>
        <v>Access to Crisis Response Services % (&gt;=52.2%)</v>
      </c>
      <c r="B746" s="114">
        <f>'MH Measure Summary'!P29</f>
        <v>0.26436781609195398</v>
      </c>
    </row>
    <row r="747" spans="1:2" x14ac:dyDescent="0.25">
      <c r="A747" s="39" t="str">
        <f t="shared" si="49"/>
        <v>Jail Diversion % (&lt;=10.46%)</v>
      </c>
      <c r="B747" s="115">
        <f>'MH Measure Summary'!Q29</f>
        <v>6.2014895729890801E-2</v>
      </c>
    </row>
    <row r="748" spans="1:2" x14ac:dyDescent="0.25">
      <c r="A748" s="39" t="str">
        <f t="shared" si="49"/>
        <v>Juvenile Justice Avoidance % (&gt;=95%)</v>
      </c>
      <c r="B748" s="113">
        <f>'MH Measure Summary'!R29</f>
        <v>0.99489795918367396</v>
      </c>
    </row>
    <row r="749" spans="1:2" x14ac:dyDescent="0.25">
      <c r="A749" s="39" t="str">
        <f t="shared" si="49"/>
        <v>Child and Youth Improvement Measure % (&gt;=25%)</v>
      </c>
      <c r="B749" s="113">
        <f>'MH Measure Summary'!S29</f>
        <v>0.43099999999999999</v>
      </c>
    </row>
    <row r="750" spans="1:2" x14ac:dyDescent="0.25">
      <c r="A750" s="39" t="str">
        <f t="shared" si="49"/>
        <v>Child and Youth Monthly Service Provision % (&gt;=65%)</v>
      </c>
      <c r="B750" s="113">
        <f>'MH Measure Summary'!T29</f>
        <v>0.26234489744239098</v>
      </c>
    </row>
    <row r="751" spans="1:2" x14ac:dyDescent="0.25">
      <c r="A751" s="39" t="str">
        <f t="shared" si="49"/>
        <v>Child and Youth School % (&gt;=60%)</v>
      </c>
      <c r="B751" s="114">
        <f>'MH Measure Summary'!U29</f>
        <v>0.70099999999999996</v>
      </c>
    </row>
    <row r="752" spans="1:2" x14ac:dyDescent="0.25">
      <c r="A752" s="39" t="str">
        <f t="shared" si="49"/>
        <v>Family and Living Situation % (&gt;=67.5%)</v>
      </c>
      <c r="B752" s="114">
        <f>'MH Measure Summary'!V29</f>
        <v>0.73899999999999999</v>
      </c>
    </row>
    <row r="753" spans="1:2" x14ac:dyDescent="0.25">
      <c r="A753" s="39" t="str">
        <f t="shared" si="49"/>
        <v>Follow-Up Within 7 Days: Face-to-Face (CARE Based) % (&gt;=75% Annual Measure)</v>
      </c>
      <c r="B753" s="113">
        <f>'MH Measure Summary'!W29</f>
        <v>0.8925619834710744</v>
      </c>
    </row>
    <row r="754" spans="1:2" x14ac:dyDescent="0.25">
      <c r="A754" s="39" t="str">
        <f t="shared" ref="A754:A756" si="50">A26</f>
        <v>Long-Term Services and Support Screen Follow-Up (&gt;=70% Annual Measure)</v>
      </c>
      <c r="B754" s="113">
        <f>'MH Measure Summary'!X29</f>
        <v>0.96551724137931005</v>
      </c>
    </row>
    <row r="755" spans="1:2" x14ac:dyDescent="0.25">
      <c r="A755" s="39" t="str">
        <f t="shared" si="50"/>
        <v>Community Linkage % (&gt;=23% Annual Measure)</v>
      </c>
      <c r="B755" s="113">
        <f>'MH Measure Summary'!Y29</f>
        <v>0.40242844752818702</v>
      </c>
    </row>
    <row r="756" spans="1:2" x14ac:dyDescent="0.25">
      <c r="A756" s="39" t="str">
        <f t="shared" si="50"/>
        <v>Crisis Follow-Up Within 30 Days % (&gt;=90%)</v>
      </c>
      <c r="B756" s="113">
        <f>'MH Measure Summary'!Z29</f>
        <v>1</v>
      </c>
    </row>
    <row r="757" spans="1:2" x14ac:dyDescent="0.25">
      <c r="A757" s="35"/>
      <c r="B757" s="35"/>
    </row>
    <row r="758" spans="1:2" ht="15.5" x14ac:dyDescent="0.35">
      <c r="A758" s="180" t="s">
        <v>32</v>
      </c>
      <c r="B758" s="35"/>
    </row>
    <row r="759" spans="1:2" x14ac:dyDescent="0.25">
      <c r="A759" s="40" t="s">
        <v>42</v>
      </c>
      <c r="B759" s="36" t="s">
        <v>67</v>
      </c>
    </row>
    <row r="760" spans="1:2" x14ac:dyDescent="0.25">
      <c r="A760" s="39" t="str">
        <f t="shared" ref="A760:A781" si="51">A4</f>
        <v>Service Target Adult % (&gt;=100%)</v>
      </c>
      <c r="B760" s="114">
        <f>'MH Measure Summary'!B30</f>
        <v>0.96370035193564596</v>
      </c>
    </row>
    <row r="761" spans="1:2" x14ac:dyDescent="0.25">
      <c r="A761" s="39" t="str">
        <f t="shared" si="51"/>
        <v>Adult Counseling Target % (&gt;= 12%)</v>
      </c>
      <c r="B761" s="113">
        <f>'MH Measure Summary'!C30</f>
        <v>0.17935702199661599</v>
      </c>
    </row>
    <row r="762" spans="1:2" x14ac:dyDescent="0.25">
      <c r="A762" s="39" t="str">
        <f t="shared" si="51"/>
        <v>ACT Target % (&gt;=54%)</v>
      </c>
      <c r="B762" s="113">
        <f>'MH Measure Summary'!D30</f>
        <v>0.89168278529980705</v>
      </c>
    </row>
    <row r="763" spans="1:2" x14ac:dyDescent="0.25">
      <c r="A763" s="39" t="str">
        <f t="shared" si="51"/>
        <v>Child and Youth Service Target % (&gt;=100%)</v>
      </c>
      <c r="B763" s="113">
        <f>'MH Measure Summary'!E30</f>
        <v>1.07268170426065</v>
      </c>
    </row>
    <row r="764" spans="1:2" x14ac:dyDescent="0.25">
      <c r="A764" s="39" t="str">
        <f t="shared" si="51"/>
        <v>Family Partner Supports Services for LOCs 2, 3, 4 and YC % (&gt;=10%)</v>
      </c>
      <c r="B764" s="113">
        <f>'MH Measure Summary'!F30</f>
        <v>0.119569396386005</v>
      </c>
    </row>
    <row r="765" spans="1:2" x14ac:dyDescent="0.25">
      <c r="A765" s="39" t="str">
        <f t="shared" si="51"/>
        <v>Community Tenure 2020 % (&gt;=96.8%)</v>
      </c>
      <c r="B765" s="114">
        <f>'MH Measure Summary'!G30</f>
        <v>0.99</v>
      </c>
    </row>
    <row r="766" spans="1:2" x14ac:dyDescent="0.25">
      <c r="A766" s="39" t="str">
        <f t="shared" si="51"/>
        <v>Adult Improvement % (&gt;=20%)</v>
      </c>
      <c r="B766" s="113">
        <f>'MH Measure Summary'!H30</f>
        <v>0.446800731261426</v>
      </c>
    </row>
    <row r="767" spans="1:2" x14ac:dyDescent="0.25">
      <c r="A767" s="39" t="str">
        <f t="shared" si="51"/>
        <v>Adult Monthly Service Provision % (&gt;=65.6%)</v>
      </c>
      <c r="B767" s="114">
        <f>'MH Measure Summary'!I30</f>
        <v>0.45205479452054798</v>
      </c>
    </row>
    <row r="768" spans="1:2" x14ac:dyDescent="0.25">
      <c r="A768" s="39" t="str">
        <f t="shared" si="51"/>
        <v>Employment Improvement % (&gt;=39.8%)</v>
      </c>
      <c r="B768" s="114">
        <f>'MH Measure Summary'!J30</f>
        <v>0.48799999999999999</v>
      </c>
    </row>
    <row r="769" spans="1:2" x14ac:dyDescent="0.25">
      <c r="A769" s="39" t="str">
        <f t="shared" si="51"/>
        <v>Residential Stability % (&gt;=84%)</v>
      </c>
      <c r="B769" s="114">
        <f>'MH Measure Summary'!K30</f>
        <v>0.89500000000000002</v>
      </c>
    </row>
    <row r="770" spans="1:2" x14ac:dyDescent="0.25">
      <c r="A770" s="39" t="str">
        <f t="shared" si="51"/>
        <v>Educational or Volunteering Strengths % (&gt;=26.5%)</v>
      </c>
      <c r="B770" s="114">
        <f>'MH Measure Summary'!L30</f>
        <v>0.39600000000000002</v>
      </c>
    </row>
    <row r="771" spans="1:2" x14ac:dyDescent="0.25">
      <c r="A771" s="39" t="str">
        <f t="shared" si="51"/>
        <v>Hospitalization % (&lt;=1.9%)</v>
      </c>
      <c r="B771" s="114">
        <f>'MH Measure Summary'!M30</f>
        <v>3.9493861954455201E-3</v>
      </c>
    </row>
    <row r="772" spans="1:2" x14ac:dyDescent="0.25">
      <c r="A772" s="39" t="str">
        <f t="shared" si="51"/>
        <v>Effective Crisis Response % (&gt;=75.1%)</v>
      </c>
      <c r="B772" s="114">
        <f>'MH Measure Summary'!N30</f>
        <v>0.85825951016154201</v>
      </c>
    </row>
    <row r="773" spans="1:2" x14ac:dyDescent="0.25">
      <c r="A773" s="39" t="str">
        <f t="shared" si="51"/>
        <v>Frequent Admission % (&lt;=0.3%)</v>
      </c>
      <c r="B773" s="114">
        <f>'MH Measure Summary'!O30</f>
        <v>7.7178359188083705E-4</v>
      </c>
    </row>
    <row r="774" spans="1:2" x14ac:dyDescent="0.25">
      <c r="A774" s="39" t="str">
        <f t="shared" si="51"/>
        <v>Access to Crisis Response Services % (&gt;=52.2%)</v>
      </c>
      <c r="B774" s="114">
        <f>'MH Measure Summary'!P30</f>
        <v>0.88873038516405101</v>
      </c>
    </row>
    <row r="775" spans="1:2" x14ac:dyDescent="0.25">
      <c r="A775" s="39" t="str">
        <f t="shared" si="51"/>
        <v>Jail Diversion % (&lt;=10.46%)</v>
      </c>
      <c r="B775" s="115">
        <f>'MH Measure Summary'!Q30</f>
        <v>3.7147058823529401E-2</v>
      </c>
    </row>
    <row r="776" spans="1:2" x14ac:dyDescent="0.25">
      <c r="A776" s="39" t="str">
        <f t="shared" si="51"/>
        <v>Juvenile Justice Avoidance % (&gt;=95%)</v>
      </c>
      <c r="B776" s="113">
        <f>'MH Measure Summary'!R30</f>
        <v>0.99842271293375395</v>
      </c>
    </row>
    <row r="777" spans="1:2" x14ac:dyDescent="0.25">
      <c r="A777" s="39" t="str">
        <f t="shared" si="51"/>
        <v>Child and Youth Improvement Measure % (&gt;=25%)</v>
      </c>
      <c r="B777" s="113">
        <f>'MH Measure Summary'!S30</f>
        <v>0.39200000000000002</v>
      </c>
    </row>
    <row r="778" spans="1:2" x14ac:dyDescent="0.25">
      <c r="A778" s="39" t="str">
        <f t="shared" si="51"/>
        <v>Child and Youth Monthly Service Provision % (&gt;=65%)</v>
      </c>
      <c r="B778" s="113">
        <f>'MH Measure Summary'!T30</f>
        <v>0.45205479452054798</v>
      </c>
    </row>
    <row r="779" spans="1:2" x14ac:dyDescent="0.25">
      <c r="A779" s="39" t="str">
        <f t="shared" si="51"/>
        <v>Child and Youth School % (&gt;=60%)</v>
      </c>
      <c r="B779" s="114">
        <f>'MH Measure Summary'!U30</f>
        <v>0.71699999999999997</v>
      </c>
    </row>
    <row r="780" spans="1:2" x14ac:dyDescent="0.25">
      <c r="A780" s="39" t="str">
        <f t="shared" si="51"/>
        <v>Family and Living Situation % (&gt;=67.5%)</v>
      </c>
      <c r="B780" s="114">
        <f>'MH Measure Summary'!V30</f>
        <v>0.85599999999999998</v>
      </c>
    </row>
    <row r="781" spans="1:2" x14ac:dyDescent="0.25">
      <c r="A781" s="39" t="str">
        <f t="shared" si="51"/>
        <v>Follow-Up Within 7 Days: Face-to-Face (CARE Based) % (&gt;=75% Annual Measure)</v>
      </c>
      <c r="B781" s="113">
        <f>'MH Measure Summary'!W30</f>
        <v>0.79352226720647778</v>
      </c>
    </row>
    <row r="782" spans="1:2" x14ac:dyDescent="0.25">
      <c r="A782" s="39" t="str">
        <f t="shared" ref="A782:A784" si="52">A26</f>
        <v>Long-Term Services and Support Screen Follow-Up (&gt;=70% Annual Measure)</v>
      </c>
      <c r="B782" s="113">
        <f>'MH Measure Summary'!X30</f>
        <v>0.97872340425531901</v>
      </c>
    </row>
    <row r="783" spans="1:2" x14ac:dyDescent="0.25">
      <c r="A783" s="39" t="str">
        <f t="shared" si="52"/>
        <v>Community Linkage % (&gt;=23% Annual Measure)</v>
      </c>
      <c r="B783" s="113">
        <f>'MH Measure Summary'!Y30</f>
        <v>0.26692120791391899</v>
      </c>
    </row>
    <row r="784" spans="1:2" x14ac:dyDescent="0.25">
      <c r="A784" s="39" t="str">
        <f t="shared" si="52"/>
        <v>Crisis Follow-Up Within 30 Days % (&gt;=90%)</v>
      </c>
      <c r="B784" s="113">
        <f>'MH Measure Summary'!Z30</f>
        <v>0.98333333333333295</v>
      </c>
    </row>
    <row r="785" spans="1:2" x14ac:dyDescent="0.25">
      <c r="A785" s="35"/>
      <c r="B785" s="35"/>
    </row>
    <row r="786" spans="1:2" ht="15.5" x14ac:dyDescent="0.35">
      <c r="A786" s="180" t="s">
        <v>33</v>
      </c>
      <c r="B786" s="35"/>
    </row>
    <row r="787" spans="1:2" x14ac:dyDescent="0.25">
      <c r="A787" s="40" t="s">
        <v>42</v>
      </c>
      <c r="B787" s="36" t="s">
        <v>68</v>
      </c>
    </row>
    <row r="788" spans="1:2" x14ac:dyDescent="0.25">
      <c r="A788" s="39" t="str">
        <f t="shared" ref="A788:A809" si="53">A4</f>
        <v>Service Target Adult % (&gt;=100%)</v>
      </c>
      <c r="B788" s="113">
        <f>'MH Measure Summary'!B31</f>
        <v>1.0373716632443499</v>
      </c>
    </row>
    <row r="789" spans="1:2" x14ac:dyDescent="0.25">
      <c r="A789" s="39" t="str">
        <f t="shared" si="53"/>
        <v>Adult Counseling Target % (&gt;= 12%)</v>
      </c>
      <c r="B789" s="113">
        <f>'MH Measure Summary'!C31</f>
        <v>0.63666666666666705</v>
      </c>
    </row>
    <row r="790" spans="1:2" x14ac:dyDescent="0.25">
      <c r="A790" s="39" t="str">
        <f t="shared" si="53"/>
        <v>ACT Target % (&gt;=54%)</v>
      </c>
      <c r="B790" s="113">
        <f>'MH Measure Summary'!D31</f>
        <v>0.77801494130202797</v>
      </c>
    </row>
    <row r="791" spans="1:2" x14ac:dyDescent="0.25">
      <c r="A791" s="39" t="str">
        <f t="shared" si="53"/>
        <v>Child and Youth Service Target % (&gt;=100%)</v>
      </c>
      <c r="B791" s="113">
        <f>'MH Measure Summary'!E31</f>
        <v>1.05809523809524</v>
      </c>
    </row>
    <row r="792" spans="1:2" x14ac:dyDescent="0.25">
      <c r="A792" s="39" t="str">
        <f t="shared" si="53"/>
        <v>Family Partner Supports Services for LOCs 2, 3, 4 and YC % (&gt;=10%)</v>
      </c>
      <c r="B792" s="113">
        <f>'MH Measure Summary'!F31</f>
        <v>5.7173678532901798E-2</v>
      </c>
    </row>
    <row r="793" spans="1:2" x14ac:dyDescent="0.25">
      <c r="A793" s="39" t="str">
        <f t="shared" si="53"/>
        <v>Community Tenure 2020 % (&gt;=96.8%)</v>
      </c>
      <c r="B793" s="114">
        <f>'MH Measure Summary'!G31</f>
        <v>0.98</v>
      </c>
    </row>
    <row r="794" spans="1:2" x14ac:dyDescent="0.25">
      <c r="A794" s="39" t="str">
        <f t="shared" si="53"/>
        <v>Adult Improvement % (&gt;=20%)</v>
      </c>
      <c r="B794" s="113">
        <f>'MH Measure Summary'!H31</f>
        <v>0.50580514891468997</v>
      </c>
    </row>
    <row r="795" spans="1:2" x14ac:dyDescent="0.25">
      <c r="A795" s="39" t="str">
        <f t="shared" si="53"/>
        <v>Adult Monthly Service Provision % (&gt;=65.6%)</v>
      </c>
      <c r="B795" s="114">
        <f>'MH Measure Summary'!I31</f>
        <v>0.34692144373673001</v>
      </c>
    </row>
    <row r="796" spans="1:2" x14ac:dyDescent="0.25">
      <c r="A796" s="39" t="str">
        <f t="shared" si="53"/>
        <v>Employment Improvement % (&gt;=39.8%)</v>
      </c>
      <c r="B796" s="114">
        <f>'MH Measure Summary'!J31</f>
        <v>0.88300000000000001</v>
      </c>
    </row>
    <row r="797" spans="1:2" x14ac:dyDescent="0.25">
      <c r="A797" s="39" t="str">
        <f t="shared" si="53"/>
        <v>Residential Stability % (&gt;=84%)</v>
      </c>
      <c r="B797" s="114">
        <f>'MH Measure Summary'!K31</f>
        <v>0.93799999999999994</v>
      </c>
    </row>
    <row r="798" spans="1:2" x14ac:dyDescent="0.25">
      <c r="A798" s="39" t="str">
        <f t="shared" si="53"/>
        <v>Educational or Volunteering Strengths % (&gt;=26.5%)</v>
      </c>
      <c r="B798" s="114">
        <f>'MH Measure Summary'!L31</f>
        <v>0.52700000000000002</v>
      </c>
    </row>
    <row r="799" spans="1:2" x14ac:dyDescent="0.25">
      <c r="A799" s="39" t="str">
        <f t="shared" si="53"/>
        <v>Hospitalization % (&lt;=1.9%)</v>
      </c>
      <c r="B799" s="114">
        <f>'MH Measure Summary'!M31</f>
        <v>5.4250886137000498E-3</v>
      </c>
    </row>
    <row r="800" spans="1:2" x14ac:dyDescent="0.25">
      <c r="A800" s="39" t="str">
        <f t="shared" si="53"/>
        <v>Effective Crisis Response % (&gt;=75.1%)</v>
      </c>
      <c r="B800" s="114">
        <f>'MH Measure Summary'!N31</f>
        <v>0.64457070707070696</v>
      </c>
    </row>
    <row r="801" spans="1:2" x14ac:dyDescent="0.25">
      <c r="A801" s="39" t="str">
        <f t="shared" si="53"/>
        <v>Frequent Admission % (&lt;=0.3%)</v>
      </c>
      <c r="B801" s="114">
        <f>'MH Measure Summary'!O31</f>
        <v>6.5674764616994096E-3</v>
      </c>
    </row>
    <row r="802" spans="1:2" x14ac:dyDescent="0.25">
      <c r="A802" s="39" t="str">
        <f t="shared" si="53"/>
        <v>Access to Crisis Response Services % (&gt;=52.2%)</v>
      </c>
      <c r="B802" s="114">
        <f>'MH Measure Summary'!P31</f>
        <v>0.17073170731707299</v>
      </c>
    </row>
    <row r="803" spans="1:2" x14ac:dyDescent="0.25">
      <c r="A803" s="39" t="str">
        <f t="shared" si="53"/>
        <v>Jail Diversion % (&lt;=10.46%)</v>
      </c>
      <c r="B803" s="115">
        <f>'MH Measure Summary'!Q31</f>
        <v>5.7743080198722499E-2</v>
      </c>
    </row>
    <row r="804" spans="1:2" x14ac:dyDescent="0.25">
      <c r="A804" s="39" t="str">
        <f t="shared" si="53"/>
        <v>Juvenile Justice Avoidance % (&gt;=95%)</v>
      </c>
      <c r="B804" s="113">
        <f>'MH Measure Summary'!R31</f>
        <v>0.98611111111111105</v>
      </c>
    </row>
    <row r="805" spans="1:2" x14ac:dyDescent="0.25">
      <c r="A805" s="39" t="str">
        <f t="shared" si="53"/>
        <v>Child and Youth Improvement Measure % (&gt;=25%)</v>
      </c>
      <c r="B805" s="113">
        <f>'MH Measure Summary'!S31</f>
        <v>0.56999999999999995</v>
      </c>
    </row>
    <row r="806" spans="1:2" x14ac:dyDescent="0.25">
      <c r="A806" s="39" t="str">
        <f t="shared" si="53"/>
        <v>Child and Youth Monthly Service Provision % (&gt;=65%)</v>
      </c>
      <c r="B806" s="113">
        <f>'MH Measure Summary'!T31</f>
        <v>0.34692144373673001</v>
      </c>
    </row>
    <row r="807" spans="1:2" x14ac:dyDescent="0.25">
      <c r="A807" s="39" t="str">
        <f t="shared" si="53"/>
        <v>Child and Youth School % (&gt;=60%)</v>
      </c>
      <c r="B807" s="114">
        <f>'MH Measure Summary'!U31</f>
        <v>0.82</v>
      </c>
    </row>
    <row r="808" spans="1:2" x14ac:dyDescent="0.25">
      <c r="A808" s="39" t="str">
        <f t="shared" si="53"/>
        <v>Family and Living Situation % (&gt;=67.5%)</v>
      </c>
      <c r="B808" s="114">
        <f>'MH Measure Summary'!V31</f>
        <v>0.85399999999999998</v>
      </c>
    </row>
    <row r="809" spans="1:2" x14ac:dyDescent="0.25">
      <c r="A809" s="39" t="str">
        <f t="shared" si="53"/>
        <v>Follow-Up Within 7 Days: Face-to-Face (CARE Based) % (&gt;=75% Annual Measure)</v>
      </c>
      <c r="B809" s="113">
        <f>'MH Measure Summary'!W31</f>
        <v>0.79814385150812062</v>
      </c>
    </row>
    <row r="810" spans="1:2" x14ac:dyDescent="0.25">
      <c r="A810" s="39" t="str">
        <f t="shared" ref="A810:A812" si="54">A26</f>
        <v>Long-Term Services and Support Screen Follow-Up (&gt;=70% Annual Measure)</v>
      </c>
      <c r="B810" s="113">
        <f>'MH Measure Summary'!X31</f>
        <v>0</v>
      </c>
    </row>
    <row r="811" spans="1:2" x14ac:dyDescent="0.25">
      <c r="A811" s="39" t="str">
        <f t="shared" si="54"/>
        <v>Community Linkage % (&gt;=23% Annual Measure)</v>
      </c>
      <c r="B811" s="113">
        <f>'MH Measure Summary'!Y31</f>
        <v>0.304485488126649</v>
      </c>
    </row>
    <row r="812" spans="1:2" x14ac:dyDescent="0.25">
      <c r="A812" s="39" t="str">
        <f t="shared" si="54"/>
        <v>Crisis Follow-Up Within 30 Days % (&gt;=90%)</v>
      </c>
      <c r="B812" s="113">
        <f>'MH Measure Summary'!Z31</f>
        <v>1</v>
      </c>
    </row>
    <row r="813" spans="1:2" s="85" customFormat="1" x14ac:dyDescent="0.25">
      <c r="A813" s="83"/>
      <c r="B813" s="84"/>
    </row>
    <row r="814" spans="1:2" ht="15.5" x14ac:dyDescent="0.35">
      <c r="A814" s="180" t="s">
        <v>192</v>
      </c>
      <c r="B814" s="35"/>
    </row>
    <row r="815" spans="1:2" x14ac:dyDescent="0.25">
      <c r="A815" s="40" t="s">
        <v>42</v>
      </c>
      <c r="B815" s="36" t="s">
        <v>192</v>
      </c>
    </row>
    <row r="816" spans="1:2" x14ac:dyDescent="0.25">
      <c r="A816" s="39" t="str">
        <f t="shared" ref="A816:A840" si="55">A4</f>
        <v>Service Target Adult % (&gt;=100%)</v>
      </c>
      <c r="B816" s="113">
        <f>'MH Measure Summary'!B32</f>
        <v>0.88257007007007005</v>
      </c>
    </row>
    <row r="817" spans="1:2" x14ac:dyDescent="0.25">
      <c r="A817" s="39" t="str">
        <f t="shared" si="55"/>
        <v>Adult Counseling Target % (&gt;= 12%)</v>
      </c>
      <c r="B817" s="113">
        <f>'MH Measure Summary'!C32</f>
        <v>0.48790322580645201</v>
      </c>
    </row>
    <row r="818" spans="1:2" x14ac:dyDescent="0.25">
      <c r="A818" s="39" t="str">
        <f t="shared" si="55"/>
        <v>ACT Target % (&gt;=54%)</v>
      </c>
      <c r="B818" s="113">
        <f>'MH Measure Summary'!D32</f>
        <v>0.89631650750341096</v>
      </c>
    </row>
    <row r="819" spans="1:2" x14ac:dyDescent="0.25">
      <c r="A819" s="39" t="str">
        <f t="shared" si="55"/>
        <v>Child and Youth Service Target % (&gt;=100%)</v>
      </c>
      <c r="B819" s="113">
        <f>'MH Measure Summary'!E32</f>
        <v>0.84916399857701896</v>
      </c>
    </row>
    <row r="820" spans="1:2" x14ac:dyDescent="0.25">
      <c r="A820" s="39" t="str">
        <f t="shared" si="55"/>
        <v>Family Partner Supports Services for LOCs 2, 3, 4 and YC % (&gt;=10%)</v>
      </c>
      <c r="B820" s="113">
        <f>'MH Measure Summary'!F32</f>
        <v>0.13303315595579199</v>
      </c>
    </row>
    <row r="821" spans="1:2" x14ac:dyDescent="0.25">
      <c r="A821" s="39" t="str">
        <f t="shared" si="55"/>
        <v>Community Tenure 2020 % (&gt;=96.8%)</v>
      </c>
      <c r="B821" s="114">
        <f>'MH Measure Summary'!G32</f>
        <v>0.99299999999999999</v>
      </c>
    </row>
    <row r="822" spans="1:2" x14ac:dyDescent="0.25">
      <c r="A822" s="39" t="str">
        <f t="shared" si="55"/>
        <v>Adult Improvement % (&gt;=20%)</v>
      </c>
      <c r="B822" s="113">
        <f>'MH Measure Summary'!H32</f>
        <v>0.52661381653454098</v>
      </c>
    </row>
    <row r="823" spans="1:2" x14ac:dyDescent="0.25">
      <c r="A823" s="39" t="str">
        <f t="shared" si="55"/>
        <v>Adult Monthly Service Provision % (&gt;=65.6%)</v>
      </c>
      <c r="B823" s="114">
        <f>'MH Measure Summary'!I32</f>
        <v>0.40016478989288701</v>
      </c>
    </row>
    <row r="824" spans="1:2" x14ac:dyDescent="0.25">
      <c r="A824" s="39" t="str">
        <f t="shared" si="55"/>
        <v>Employment Improvement % (&gt;=39.8%)</v>
      </c>
      <c r="B824" s="114">
        <f>'MH Measure Summary'!J32</f>
        <v>0.79</v>
      </c>
    </row>
    <row r="825" spans="1:2" x14ac:dyDescent="0.25">
      <c r="A825" s="39" t="str">
        <f t="shared" si="55"/>
        <v>Residential Stability % (&gt;=84%)</v>
      </c>
      <c r="B825" s="114">
        <f>'MH Measure Summary'!K32</f>
        <v>0.873</v>
      </c>
    </row>
    <row r="826" spans="1:2" x14ac:dyDescent="0.25">
      <c r="A826" s="39" t="str">
        <f t="shared" si="55"/>
        <v>Educational or Volunteering Strengths % (&gt;=26.5%)</v>
      </c>
      <c r="B826" s="114">
        <f>'MH Measure Summary'!L32</f>
        <v>0.44600000000000001</v>
      </c>
    </row>
    <row r="827" spans="1:2" x14ac:dyDescent="0.25">
      <c r="A827" s="39" t="str">
        <f t="shared" si="55"/>
        <v>Hospitalization % (&lt;=1.9%)</v>
      </c>
      <c r="B827" s="114">
        <f>'MH Measure Summary'!M32</f>
        <v>1.5027215429887001E-3</v>
      </c>
    </row>
    <row r="828" spans="1:2" x14ac:dyDescent="0.25">
      <c r="A828" s="39" t="str">
        <f t="shared" si="55"/>
        <v>Effective Crisis Response % (&gt;=75.1%)</v>
      </c>
      <c r="B828" s="114">
        <f>'MH Measure Summary'!N32</f>
        <v>0.84202898550724603</v>
      </c>
    </row>
    <row r="829" spans="1:2" x14ac:dyDescent="0.25">
      <c r="A829" s="39" t="str">
        <f t="shared" si="55"/>
        <v>Frequent Admission % (&lt;=0.3%)</v>
      </c>
      <c r="B829" s="114">
        <f>'MH Measure Summary'!O32</f>
        <v>9.1668913453761102E-4</v>
      </c>
    </row>
    <row r="830" spans="1:2" x14ac:dyDescent="0.25">
      <c r="A830" s="39" t="str">
        <f t="shared" si="55"/>
        <v>Access to Crisis Response Services % (&gt;=52.2%)</v>
      </c>
      <c r="B830" s="114">
        <f>'MH Measure Summary'!P32</f>
        <v>0.31676413255360603</v>
      </c>
    </row>
    <row r="831" spans="1:2" x14ac:dyDescent="0.25">
      <c r="A831" s="39" t="str">
        <f t="shared" si="55"/>
        <v>Jail Diversion % (&lt;=10.46%)</v>
      </c>
      <c r="B831" s="115">
        <f>'MH Measure Summary'!Q32</f>
        <v>0</v>
      </c>
    </row>
    <row r="832" spans="1:2" x14ac:dyDescent="0.25">
      <c r="A832" s="39" t="str">
        <f t="shared" si="55"/>
        <v>Juvenile Justice Avoidance % (&gt;=95%)</v>
      </c>
      <c r="B832" s="113">
        <f>'MH Measure Summary'!R32</f>
        <v>0.99279711884753896</v>
      </c>
    </row>
    <row r="833" spans="1:2" x14ac:dyDescent="0.25">
      <c r="A833" s="39" t="str">
        <f t="shared" si="55"/>
        <v>Child and Youth Improvement Measure % (&gt;=25%)</v>
      </c>
      <c r="B833" s="113">
        <f>'MH Measure Summary'!S32</f>
        <v>0.63100000000000001</v>
      </c>
    </row>
    <row r="834" spans="1:2" x14ac:dyDescent="0.25">
      <c r="A834" s="39" t="str">
        <f t="shared" si="55"/>
        <v>Child and Youth Monthly Service Provision % (&gt;=65%)</v>
      </c>
      <c r="B834" s="113">
        <f>'MH Measure Summary'!T32</f>
        <v>0.40016478989288701</v>
      </c>
    </row>
    <row r="835" spans="1:2" x14ac:dyDescent="0.25">
      <c r="A835" s="39" t="str">
        <f t="shared" si="55"/>
        <v>Child and Youth School % (&gt;=60%)</v>
      </c>
      <c r="B835" s="114">
        <f>'MH Measure Summary'!U32</f>
        <v>0.91700000000000004</v>
      </c>
    </row>
    <row r="836" spans="1:2" x14ac:dyDescent="0.25">
      <c r="A836" s="39" t="str">
        <f t="shared" si="55"/>
        <v>Family and Living Situation % (&gt;=67.5%)</v>
      </c>
      <c r="B836" s="114">
        <f>'MH Measure Summary'!V32</f>
        <v>0.876</v>
      </c>
    </row>
    <row r="837" spans="1:2" x14ac:dyDescent="0.25">
      <c r="A837" s="39" t="str">
        <f t="shared" si="55"/>
        <v>Follow-Up Within 7 Days: Face-to-Face (CARE Based) % (&gt;=75% Annual Measure)</v>
      </c>
      <c r="B837" s="113">
        <f>'MH Measure Summary'!W32</f>
        <v>0.22727272727272727</v>
      </c>
    </row>
    <row r="838" spans="1:2" x14ac:dyDescent="0.25">
      <c r="A838" s="39" t="str">
        <f t="shared" si="55"/>
        <v>Long-Term Services and Support Screen Follow-Up (&gt;=70% Annual Measure)</v>
      </c>
      <c r="B838" s="113">
        <f>'MH Measure Summary'!X32</f>
        <v>0.86666666666666703</v>
      </c>
    </row>
    <row r="839" spans="1:2" x14ac:dyDescent="0.25">
      <c r="A839" s="39" t="str">
        <f t="shared" si="55"/>
        <v>Community Linkage % (&gt;=23% Annual Measure)</v>
      </c>
      <c r="B839" s="113">
        <f>'MH Measure Summary'!Y32</f>
        <v>0.32279411764705901</v>
      </c>
    </row>
    <row r="840" spans="1:2" x14ac:dyDescent="0.25">
      <c r="A840" s="39" t="str">
        <f t="shared" si="55"/>
        <v>Crisis Follow-Up Within 30 Days % (&gt;=90%)</v>
      </c>
      <c r="B840" s="113">
        <f>'MH Measure Summary'!Z32</f>
        <v>1</v>
      </c>
    </row>
    <row r="841" spans="1:2" x14ac:dyDescent="0.25">
      <c r="A841" s="35"/>
      <c r="B841" s="35"/>
    </row>
    <row r="842" spans="1:2" ht="15.5" x14ac:dyDescent="0.35">
      <c r="A842" s="182" t="s">
        <v>34</v>
      </c>
      <c r="B842" s="35"/>
    </row>
    <row r="843" spans="1:2" x14ac:dyDescent="0.25">
      <c r="A843" s="40" t="s">
        <v>42</v>
      </c>
      <c r="B843" s="36" t="s">
        <v>69</v>
      </c>
    </row>
    <row r="844" spans="1:2" x14ac:dyDescent="0.25">
      <c r="A844" s="39" t="str">
        <f t="shared" ref="A844:A865" si="56">A4</f>
        <v>Service Target Adult % (&gt;=100%)</v>
      </c>
      <c r="B844" s="113">
        <f>'MH Measure Summary'!B33</f>
        <v>0.972855785222143</v>
      </c>
    </row>
    <row r="845" spans="1:2" x14ac:dyDescent="0.25">
      <c r="A845" s="39" t="str">
        <f t="shared" si="56"/>
        <v>Adult Counseling Target % (&gt;= 12%)</v>
      </c>
      <c r="B845" s="113">
        <f>'MH Measure Summary'!C33</f>
        <v>0.86673346693386799</v>
      </c>
    </row>
    <row r="846" spans="1:2" x14ac:dyDescent="0.25">
      <c r="A846" s="39" t="str">
        <f t="shared" si="56"/>
        <v>ACT Target % (&gt;=54%)</v>
      </c>
      <c r="B846" s="113">
        <f>'MH Measure Summary'!D33</f>
        <v>0.91906005221932097</v>
      </c>
    </row>
    <row r="847" spans="1:2" x14ac:dyDescent="0.25">
      <c r="A847" s="39" t="str">
        <f t="shared" si="56"/>
        <v>Child and Youth Service Target % (&gt;=100%)</v>
      </c>
      <c r="B847" s="113">
        <f>'MH Measure Summary'!E33</f>
        <v>0.96700723712217995</v>
      </c>
    </row>
    <row r="848" spans="1:2" x14ac:dyDescent="0.25">
      <c r="A848" s="39" t="str">
        <f t="shared" si="56"/>
        <v>Family Partner Supports Services for LOCs 2, 3, 4 and YC % (&gt;=10%)</v>
      </c>
      <c r="B848" s="113">
        <f>'MH Measure Summary'!F33</f>
        <v>5.7122708039492202E-2</v>
      </c>
    </row>
    <row r="849" spans="1:2" x14ac:dyDescent="0.25">
      <c r="A849" s="39" t="str">
        <f t="shared" si="56"/>
        <v>Community Tenure 2020 % (&gt;=96.8%)</v>
      </c>
      <c r="B849" s="114">
        <f>'MH Measure Summary'!G33</f>
        <v>0.98299999999999998</v>
      </c>
    </row>
    <row r="850" spans="1:2" x14ac:dyDescent="0.25">
      <c r="A850" s="39" t="str">
        <f t="shared" si="56"/>
        <v>Adult Improvement % (&gt;=20%)</v>
      </c>
      <c r="B850" s="113">
        <f>'MH Measure Summary'!H33</f>
        <v>0.438117647058824</v>
      </c>
    </row>
    <row r="851" spans="1:2" x14ac:dyDescent="0.25">
      <c r="A851" s="39" t="str">
        <f t="shared" si="56"/>
        <v>Adult Monthly Service Provision % (&gt;=65.6%)</v>
      </c>
      <c r="B851" s="114">
        <f>'MH Measure Summary'!I33</f>
        <v>0.38696418085731099</v>
      </c>
    </row>
    <row r="852" spans="1:2" x14ac:dyDescent="0.25">
      <c r="A852" s="39" t="str">
        <f t="shared" si="56"/>
        <v>Employment Improvement % (&gt;=39.8%)</v>
      </c>
      <c r="B852" s="114">
        <f>'MH Measure Summary'!J33</f>
        <v>0.65100000000000002</v>
      </c>
    </row>
    <row r="853" spans="1:2" x14ac:dyDescent="0.25">
      <c r="A853" s="39" t="str">
        <f t="shared" si="56"/>
        <v>Residential Stability % (&gt;=84%)</v>
      </c>
      <c r="B853" s="114">
        <f>'MH Measure Summary'!K33</f>
        <v>0.872</v>
      </c>
    </row>
    <row r="854" spans="1:2" x14ac:dyDescent="0.25">
      <c r="A854" s="39" t="str">
        <f t="shared" si="56"/>
        <v>Educational or Volunteering Strengths % (&gt;=26.5%)</v>
      </c>
      <c r="B854" s="114">
        <f>'MH Measure Summary'!L33</f>
        <v>0.375</v>
      </c>
    </row>
    <row r="855" spans="1:2" x14ac:dyDescent="0.25">
      <c r="A855" s="39" t="str">
        <f t="shared" si="56"/>
        <v>Hospitalization % (&lt;=1.9%)</v>
      </c>
      <c r="B855" s="114">
        <f>'MH Measure Summary'!M33</f>
        <v>2.5013614407059801E-3</v>
      </c>
    </row>
    <row r="856" spans="1:2" x14ac:dyDescent="0.25">
      <c r="A856" s="39" t="str">
        <f t="shared" si="56"/>
        <v>Effective Crisis Response % (&gt;=75.1%)</v>
      </c>
      <c r="B856" s="114">
        <f>'MH Measure Summary'!N33</f>
        <v>0.78186775732788005</v>
      </c>
    </row>
    <row r="857" spans="1:2" x14ac:dyDescent="0.25">
      <c r="A857" s="39" t="str">
        <f t="shared" si="56"/>
        <v>Frequent Admission % (&lt;=0.3%)</v>
      </c>
      <c r="B857" s="114">
        <f>'MH Measure Summary'!O33</f>
        <v>5.25803310613437E-3</v>
      </c>
    </row>
    <row r="858" spans="1:2" x14ac:dyDescent="0.25">
      <c r="A858" s="39" t="str">
        <f t="shared" si="56"/>
        <v>Access to Crisis Response Services % (&gt;=52.2%)</v>
      </c>
      <c r="B858" s="114">
        <f>'MH Measure Summary'!P33</f>
        <v>0.33628318584070799</v>
      </c>
    </row>
    <row r="859" spans="1:2" x14ac:dyDescent="0.25">
      <c r="A859" s="39" t="str">
        <f t="shared" si="56"/>
        <v>Jail Diversion % (&lt;=10.46%)</v>
      </c>
      <c r="B859" s="115">
        <f>'MH Measure Summary'!Q33</f>
        <v>5.3969057665260202E-2</v>
      </c>
    </row>
    <row r="860" spans="1:2" x14ac:dyDescent="0.25">
      <c r="A860" s="39" t="str">
        <f t="shared" si="56"/>
        <v>Juvenile Justice Avoidance % (&gt;=95%)</v>
      </c>
      <c r="B860" s="113">
        <f>'MH Measure Summary'!R33</f>
        <v>0.99477124183006504</v>
      </c>
    </row>
    <row r="861" spans="1:2" x14ac:dyDescent="0.25">
      <c r="A861" s="39" t="str">
        <f t="shared" si="56"/>
        <v>Child and Youth Improvement Measure % (&gt;=25%)</v>
      </c>
      <c r="B861" s="113">
        <f>'MH Measure Summary'!S33</f>
        <v>0.50900000000000001</v>
      </c>
    </row>
    <row r="862" spans="1:2" x14ac:dyDescent="0.25">
      <c r="A862" s="39" t="str">
        <f t="shared" si="56"/>
        <v>Child and Youth Monthly Service Provision % (&gt;=65%)</v>
      </c>
      <c r="B862" s="113">
        <f>'MH Measure Summary'!T33</f>
        <v>0.38696418085731099</v>
      </c>
    </row>
    <row r="863" spans="1:2" x14ac:dyDescent="0.25">
      <c r="A863" s="39" t="str">
        <f t="shared" si="56"/>
        <v>Child and Youth School % (&gt;=60%)</v>
      </c>
      <c r="B863" s="114">
        <f>'MH Measure Summary'!U33</f>
        <v>0.76100000000000001</v>
      </c>
    </row>
    <row r="864" spans="1:2" x14ac:dyDescent="0.25">
      <c r="A864" s="39" t="str">
        <f t="shared" si="56"/>
        <v>Family and Living Situation % (&gt;=67.5%)</v>
      </c>
      <c r="B864" s="114">
        <f>'MH Measure Summary'!V33</f>
        <v>0.751</v>
      </c>
    </row>
    <row r="865" spans="1:2" x14ac:dyDescent="0.25">
      <c r="A865" s="39" t="str">
        <f t="shared" si="56"/>
        <v>Follow-Up Within 7 Days: Face-to-Face (CARE Based) % (&gt;=75% Annual Measure)</v>
      </c>
      <c r="B865" s="113">
        <f>'MH Measure Summary'!W33</f>
        <v>0.87804878048780488</v>
      </c>
    </row>
    <row r="866" spans="1:2" x14ac:dyDescent="0.25">
      <c r="A866" s="39" t="str">
        <f t="shared" ref="A866:A868" si="57">A26</f>
        <v>Long-Term Services and Support Screen Follow-Up (&gt;=70% Annual Measure)</v>
      </c>
      <c r="B866" s="113">
        <f>'MH Measure Summary'!X33</f>
        <v>0.92592592592592604</v>
      </c>
    </row>
    <row r="867" spans="1:2" x14ac:dyDescent="0.25">
      <c r="A867" s="39" t="str">
        <f t="shared" si="57"/>
        <v>Community Linkage % (&gt;=23% Annual Measure)</v>
      </c>
      <c r="B867" s="113">
        <f>'MH Measure Summary'!Y33</f>
        <v>0.21775417298937799</v>
      </c>
    </row>
    <row r="868" spans="1:2" x14ac:dyDescent="0.25">
      <c r="A868" s="39" t="str">
        <f t="shared" si="57"/>
        <v>Crisis Follow-Up Within 30 Days % (&gt;=90%)</v>
      </c>
      <c r="B868" s="113">
        <f>'MH Measure Summary'!Z33</f>
        <v>1</v>
      </c>
    </row>
    <row r="869" spans="1:2" x14ac:dyDescent="0.25">
      <c r="A869" s="35"/>
      <c r="B869" s="35"/>
    </row>
    <row r="870" spans="1:2" ht="15.5" x14ac:dyDescent="0.35">
      <c r="A870" s="183" t="s">
        <v>70</v>
      </c>
      <c r="B870" s="35"/>
    </row>
    <row r="871" spans="1:2" x14ac:dyDescent="0.25">
      <c r="A871" s="40" t="s">
        <v>42</v>
      </c>
      <c r="B871" s="36" t="s">
        <v>70</v>
      </c>
    </row>
    <row r="872" spans="1:2" x14ac:dyDescent="0.25">
      <c r="A872" s="39" t="str">
        <f t="shared" ref="A872:A893" si="58">A4</f>
        <v>Service Target Adult % (&gt;=100%)</v>
      </c>
      <c r="B872" s="43">
        <f>'MH Measure Summary'!B34</f>
        <v>1.0280102278010199</v>
      </c>
    </row>
    <row r="873" spans="1:2" x14ac:dyDescent="0.25">
      <c r="A873" s="39" t="str">
        <f t="shared" si="58"/>
        <v>Adult Counseling Target % (&gt;= 12%)</v>
      </c>
      <c r="B873" s="109">
        <f>'MH Measure Summary'!C34</f>
        <v>0.489247311827957</v>
      </c>
    </row>
    <row r="874" spans="1:2" x14ac:dyDescent="0.25">
      <c r="A874" s="39" t="str">
        <f t="shared" si="58"/>
        <v>ACT Target % (&gt;=54%)</v>
      </c>
      <c r="B874" s="109">
        <f>'MH Measure Summary'!D34</f>
        <v>0.59591836734693904</v>
      </c>
    </row>
    <row r="875" spans="1:2" x14ac:dyDescent="0.25">
      <c r="A875" s="39" t="str">
        <f t="shared" si="58"/>
        <v>Child and Youth Service Target % (&gt;=100%)</v>
      </c>
      <c r="B875" s="109">
        <f>'MH Measure Summary'!E34</f>
        <v>1.1169696969697001</v>
      </c>
    </row>
    <row r="876" spans="1:2" x14ac:dyDescent="0.25">
      <c r="A876" s="39" t="str">
        <f t="shared" si="58"/>
        <v>Family Partner Supports Services for LOCs 2, 3, 4 and YC % (&gt;=10%)</v>
      </c>
      <c r="B876" s="44">
        <f>'MH Measure Summary'!F34</f>
        <v>9.1976516634050903E-2</v>
      </c>
    </row>
    <row r="877" spans="1:2" x14ac:dyDescent="0.25">
      <c r="A877" s="39" t="str">
        <f t="shared" si="58"/>
        <v>Community Tenure 2020 % (&gt;=96.8%)</v>
      </c>
      <c r="B877" s="46">
        <f>'MH Measure Summary'!G34</f>
        <v>0.99</v>
      </c>
    </row>
    <row r="878" spans="1:2" x14ac:dyDescent="0.25">
      <c r="A878" s="39" t="str">
        <f t="shared" si="58"/>
        <v>Adult Improvement % (&gt;=20%)</v>
      </c>
      <c r="B878" s="45">
        <f>'MH Measure Summary'!H34</f>
        <v>0.18145161290322601</v>
      </c>
    </row>
    <row r="879" spans="1:2" x14ac:dyDescent="0.25">
      <c r="A879" s="39" t="str">
        <f t="shared" si="58"/>
        <v>Adult Monthly Service Provision % (&gt;=65.6%)</v>
      </c>
      <c r="B879" s="47">
        <f>'MH Measure Summary'!I34</f>
        <v>0.28759124087591198</v>
      </c>
    </row>
    <row r="880" spans="1:2" x14ac:dyDescent="0.25">
      <c r="A880" s="39" t="str">
        <f t="shared" si="58"/>
        <v>Employment Improvement % (&gt;=39.8%)</v>
      </c>
      <c r="B880" s="48">
        <f>'MH Measure Summary'!J34</f>
        <v>0.31900000000000001</v>
      </c>
    </row>
    <row r="881" spans="1:2" x14ac:dyDescent="0.25">
      <c r="A881" s="39" t="str">
        <f t="shared" si="58"/>
        <v>Residential Stability % (&gt;=84%)</v>
      </c>
      <c r="B881" s="46">
        <f>'MH Measure Summary'!K34</f>
        <v>0.96399999999999997</v>
      </c>
    </row>
    <row r="882" spans="1:2" x14ac:dyDescent="0.25">
      <c r="A882" s="39" t="str">
        <f t="shared" si="58"/>
        <v>Educational or Volunteering Strengths % (&gt;=26.5%)</v>
      </c>
      <c r="B882" s="49">
        <f>'MH Measure Summary'!L34</f>
        <v>0.753</v>
      </c>
    </row>
    <row r="883" spans="1:2" x14ac:dyDescent="0.25">
      <c r="A883" s="39" t="str">
        <f t="shared" si="58"/>
        <v>Hospitalization % (&lt;=1.9%)</v>
      </c>
      <c r="B883" s="110">
        <f>'MH Measure Summary'!M34</f>
        <v>1.50319572689932E-2</v>
      </c>
    </row>
    <row r="884" spans="1:2" x14ac:dyDescent="0.25">
      <c r="A884" s="39" t="str">
        <f t="shared" si="58"/>
        <v>Effective Crisis Response % (&gt;=75.1%)</v>
      </c>
      <c r="B884" s="47">
        <f>'MH Measure Summary'!N34</f>
        <v>0.70882352941176496</v>
      </c>
    </row>
    <row r="885" spans="1:2" x14ac:dyDescent="0.25">
      <c r="A885" s="39" t="str">
        <f t="shared" si="58"/>
        <v>Frequent Admission % (&lt;=0.3%)</v>
      </c>
      <c r="B885" s="49">
        <f>'MH Measure Summary'!O34</f>
        <v>7.5187969924812002E-4</v>
      </c>
    </row>
    <row r="886" spans="1:2" x14ac:dyDescent="0.25">
      <c r="A886" s="39" t="str">
        <f t="shared" si="58"/>
        <v>Access to Crisis Response Services % (&gt;=52.2%)</v>
      </c>
      <c r="B886" s="49">
        <f>'MH Measure Summary'!P34</f>
        <v>0.33846153846153898</v>
      </c>
    </row>
    <row r="887" spans="1:2" x14ac:dyDescent="0.25">
      <c r="A887" s="39" t="str">
        <f t="shared" si="58"/>
        <v>Jail Diversion % (&lt;=10.46%)</v>
      </c>
      <c r="B887" s="111">
        <f>'MH Measure Summary'!Q34</f>
        <v>0.176552511415525</v>
      </c>
    </row>
    <row r="888" spans="1:2" x14ac:dyDescent="0.25">
      <c r="A888" s="39" t="str">
        <f t="shared" si="58"/>
        <v>Juvenile Justice Avoidance % (&gt;=95%)</v>
      </c>
      <c r="B888" s="112">
        <f>'MH Measure Summary'!R34</f>
        <v>1</v>
      </c>
    </row>
    <row r="889" spans="1:2" x14ac:dyDescent="0.25">
      <c r="A889" s="39" t="str">
        <f t="shared" si="58"/>
        <v>Child and Youth Improvement Measure % (&gt;=25%)</v>
      </c>
      <c r="B889" s="112">
        <f>'MH Measure Summary'!S34</f>
        <v>0.36499999999999999</v>
      </c>
    </row>
    <row r="890" spans="1:2" x14ac:dyDescent="0.25">
      <c r="A890" s="39" t="str">
        <f t="shared" si="58"/>
        <v>Child and Youth Monthly Service Provision % (&gt;=65%)</v>
      </c>
      <c r="B890" s="44">
        <f>'MH Measure Summary'!T34</f>
        <v>0.28759124087591198</v>
      </c>
    </row>
    <row r="891" spans="1:2" x14ac:dyDescent="0.25">
      <c r="A891" s="39" t="str">
        <f t="shared" si="58"/>
        <v>Child and Youth School % (&gt;=60%)</v>
      </c>
      <c r="B891" s="49">
        <f>'MH Measure Summary'!U34</f>
        <v>0.86299999999999999</v>
      </c>
    </row>
    <row r="892" spans="1:2" x14ac:dyDescent="0.25">
      <c r="A892" s="39" t="str">
        <f t="shared" si="58"/>
        <v>Family and Living Situation % (&gt;=67.5%)</v>
      </c>
      <c r="B892" s="49">
        <f>'MH Measure Summary'!V34</f>
        <v>0.93600000000000005</v>
      </c>
    </row>
    <row r="893" spans="1:2" x14ac:dyDescent="0.25">
      <c r="A893" s="39" t="str">
        <f t="shared" si="58"/>
        <v>Follow-Up Within 7 Days: Face-to-Face (CARE Based) % (&gt;=75% Annual Measure)</v>
      </c>
      <c r="B893" s="44">
        <f>'MH Measure Summary'!W34</f>
        <v>0.14285714285714285</v>
      </c>
    </row>
    <row r="894" spans="1:2" x14ac:dyDescent="0.25">
      <c r="A894" s="39" t="str">
        <f t="shared" ref="A894:A896" si="59">A26</f>
        <v>Long-Term Services and Support Screen Follow-Up (&gt;=70% Annual Measure)</v>
      </c>
      <c r="B894" s="44">
        <f>'MH Measure Summary'!X34</f>
        <v>0.66666666666666696</v>
      </c>
    </row>
    <row r="895" spans="1:2" x14ac:dyDescent="0.25">
      <c r="A895" s="39" t="str">
        <f t="shared" si="59"/>
        <v>Community Linkage % (&gt;=23% Annual Measure)</v>
      </c>
      <c r="B895" s="50">
        <f>'MH Measure Summary'!Y34</f>
        <v>0.35732647814910001</v>
      </c>
    </row>
    <row r="896" spans="1:2" x14ac:dyDescent="0.25">
      <c r="A896" s="39" t="str">
        <f t="shared" si="59"/>
        <v>Crisis Follow-Up Within 30 Days % (&gt;=90%)</v>
      </c>
      <c r="B896" s="50"/>
    </row>
    <row r="897" spans="1:2" x14ac:dyDescent="0.25">
      <c r="A897" s="35"/>
      <c r="B897" s="35"/>
    </row>
    <row r="898" spans="1:2" ht="15.5" x14ac:dyDescent="0.35">
      <c r="A898" s="180" t="s">
        <v>35</v>
      </c>
      <c r="B898" s="35"/>
    </row>
    <row r="899" spans="1:2" x14ac:dyDescent="0.25">
      <c r="A899" s="40" t="s">
        <v>42</v>
      </c>
      <c r="B899" s="36" t="s">
        <v>71</v>
      </c>
    </row>
    <row r="900" spans="1:2" x14ac:dyDescent="0.25">
      <c r="A900" s="39" t="str">
        <f t="shared" ref="A900:A921" si="60">A4</f>
        <v>Service Target Adult % (&gt;=100%)</v>
      </c>
      <c r="B900" s="113">
        <f>'MH Measure Summary'!B35</f>
        <v>0.94453941120607798</v>
      </c>
    </row>
    <row r="901" spans="1:2" x14ac:dyDescent="0.25">
      <c r="A901" s="39" t="str">
        <f t="shared" si="60"/>
        <v>Adult Counseling Target % (&gt;= 12%)</v>
      </c>
      <c r="B901" s="113">
        <f>'MH Measure Summary'!C35</f>
        <v>0.50371944739638697</v>
      </c>
    </row>
    <row r="902" spans="1:2" x14ac:dyDescent="0.25">
      <c r="A902" s="39" t="str">
        <f t="shared" si="60"/>
        <v>ACT Target % (&gt;=54%)</v>
      </c>
      <c r="B902" s="113">
        <f>'MH Measure Summary'!D35</f>
        <v>0.83090379008746396</v>
      </c>
    </row>
    <row r="903" spans="1:2" x14ac:dyDescent="0.25">
      <c r="A903" s="39" t="str">
        <f t="shared" si="60"/>
        <v>Child and Youth Service Target % (&gt;=100%)</v>
      </c>
      <c r="B903" s="113">
        <f>'MH Measure Summary'!E35</f>
        <v>0.93701550387596899</v>
      </c>
    </row>
    <row r="904" spans="1:2" x14ac:dyDescent="0.25">
      <c r="A904" s="39" t="str">
        <f t="shared" si="60"/>
        <v>Family Partner Supports Services for LOCs 2, 3, 4 and YC % (&gt;=10%)</v>
      </c>
      <c r="B904" s="113">
        <f>'MH Measure Summary'!F35</f>
        <v>0.10410094637224</v>
      </c>
    </row>
    <row r="905" spans="1:2" x14ac:dyDescent="0.25">
      <c r="A905" s="39" t="str">
        <f t="shared" si="60"/>
        <v>Community Tenure 2020 % (&gt;=96.8%)</v>
      </c>
      <c r="B905" s="114">
        <f>'MH Measure Summary'!G35</f>
        <v>0.98299999999999998</v>
      </c>
    </row>
    <row r="906" spans="1:2" x14ac:dyDescent="0.25">
      <c r="A906" s="39" t="str">
        <f t="shared" si="60"/>
        <v>Adult Improvement % (&gt;=20%)</v>
      </c>
      <c r="B906" s="113">
        <f>'MH Measure Summary'!H35</f>
        <v>0.47909407665505199</v>
      </c>
    </row>
    <row r="907" spans="1:2" x14ac:dyDescent="0.25">
      <c r="A907" s="39" t="str">
        <f t="shared" si="60"/>
        <v>Adult Monthly Service Provision % (&gt;=65.6%)</v>
      </c>
      <c r="B907" s="114">
        <f>'MH Measure Summary'!I35</f>
        <v>0.50023618327822394</v>
      </c>
    </row>
    <row r="908" spans="1:2" x14ac:dyDescent="0.25">
      <c r="A908" s="39" t="str">
        <f t="shared" si="60"/>
        <v>Employment Improvement % (&gt;=39.8%)</v>
      </c>
      <c r="B908" s="114">
        <f>'MH Measure Summary'!J35</f>
        <v>0.79400000000000004</v>
      </c>
    </row>
    <row r="909" spans="1:2" x14ac:dyDescent="0.25">
      <c r="A909" s="39" t="str">
        <f t="shared" si="60"/>
        <v>Residential Stability % (&gt;=84%)</v>
      </c>
      <c r="B909" s="114">
        <f>'MH Measure Summary'!K35</f>
        <v>0.90400000000000003</v>
      </c>
    </row>
    <row r="910" spans="1:2" x14ac:dyDescent="0.25">
      <c r="A910" s="39" t="str">
        <f t="shared" si="60"/>
        <v>Educational or Volunteering Strengths % (&gt;=26.5%)</v>
      </c>
      <c r="B910" s="114">
        <f>'MH Measure Summary'!L35</f>
        <v>0.54400000000000004</v>
      </c>
    </row>
    <row r="911" spans="1:2" x14ac:dyDescent="0.25">
      <c r="A911" s="39" t="str">
        <f t="shared" si="60"/>
        <v>Hospitalization % (&lt;=1.9%)</v>
      </c>
      <c r="B911" s="114">
        <f>'MH Measure Summary'!M35</f>
        <v>1.8108138020279101E-2</v>
      </c>
    </row>
    <row r="912" spans="1:2" x14ac:dyDescent="0.25">
      <c r="A912" s="39" t="str">
        <f t="shared" si="60"/>
        <v>Effective Crisis Response % (&gt;=75.1%)</v>
      </c>
      <c r="B912" s="114">
        <f>'MH Measure Summary'!N35</f>
        <v>0.80716029292107405</v>
      </c>
    </row>
    <row r="913" spans="1:2" x14ac:dyDescent="0.25">
      <c r="A913" s="39" t="str">
        <f t="shared" si="60"/>
        <v>Frequent Admission % (&lt;=0.3%)</v>
      </c>
      <c r="B913" s="114">
        <f>'MH Measure Summary'!O35</f>
        <v>2.6465322643418701E-3</v>
      </c>
    </row>
    <row r="914" spans="1:2" x14ac:dyDescent="0.25">
      <c r="A914" s="39" t="str">
        <f t="shared" si="60"/>
        <v>Access to Crisis Response Services % (&gt;=52.2%)</v>
      </c>
      <c r="B914" s="114">
        <f>'MH Measure Summary'!P35</f>
        <v>0.51540616246498605</v>
      </c>
    </row>
    <row r="915" spans="1:2" x14ac:dyDescent="0.25">
      <c r="A915" s="39" t="str">
        <f t="shared" si="60"/>
        <v>Jail Diversion % (&lt;=10.46%)</v>
      </c>
      <c r="B915" s="115">
        <f>'MH Measure Summary'!Q35</f>
        <v>0.17616912235746299</v>
      </c>
    </row>
    <row r="916" spans="1:2" x14ac:dyDescent="0.25">
      <c r="A916" s="39" t="str">
        <f t="shared" si="60"/>
        <v>Juvenile Justice Avoidance % (&gt;=95%)</v>
      </c>
      <c r="B916" s="113">
        <f>'MH Measure Summary'!R35</f>
        <v>0.9921875</v>
      </c>
    </row>
    <row r="917" spans="1:2" x14ac:dyDescent="0.25">
      <c r="A917" s="39" t="str">
        <f t="shared" si="60"/>
        <v>Child and Youth Improvement Measure % (&gt;=25%)</v>
      </c>
      <c r="B917" s="113">
        <f>'MH Measure Summary'!S35</f>
        <v>0.64</v>
      </c>
    </row>
    <row r="918" spans="1:2" x14ac:dyDescent="0.25">
      <c r="A918" s="39" t="str">
        <f t="shared" si="60"/>
        <v>Child and Youth Monthly Service Provision % (&gt;=65%)</v>
      </c>
      <c r="B918" s="113">
        <f>'MH Measure Summary'!T35</f>
        <v>0.50023618327822394</v>
      </c>
    </row>
    <row r="919" spans="1:2" x14ac:dyDescent="0.25">
      <c r="A919" s="39" t="str">
        <f t="shared" si="60"/>
        <v>Child and Youth School % (&gt;=60%)</v>
      </c>
      <c r="B919" s="114">
        <f>'MH Measure Summary'!U35</f>
        <v>0.81899999999999995</v>
      </c>
    </row>
    <row r="920" spans="1:2" x14ac:dyDescent="0.25">
      <c r="A920" s="39" t="str">
        <f t="shared" si="60"/>
        <v>Family and Living Situation % (&gt;=67.5%)</v>
      </c>
      <c r="B920" s="114">
        <f>'MH Measure Summary'!V35</f>
        <v>0.78300000000000003</v>
      </c>
    </row>
    <row r="921" spans="1:2" x14ac:dyDescent="0.25">
      <c r="A921" s="39" t="str">
        <f t="shared" si="60"/>
        <v>Follow-Up Within 7 Days: Face-to-Face (CARE Based) % (&gt;=75% Annual Measure)</v>
      </c>
      <c r="B921" s="113">
        <f>'MH Measure Summary'!W35</f>
        <v>0.77611940298507465</v>
      </c>
    </row>
    <row r="922" spans="1:2" x14ac:dyDescent="0.25">
      <c r="A922" s="39" t="str">
        <f t="shared" ref="A922:A924" si="61">A26</f>
        <v>Long-Term Services and Support Screen Follow-Up (&gt;=70% Annual Measure)</v>
      </c>
      <c r="B922" s="113">
        <f>'MH Measure Summary'!X35</f>
        <v>0</v>
      </c>
    </row>
    <row r="923" spans="1:2" x14ac:dyDescent="0.25">
      <c r="A923" s="39" t="str">
        <f t="shared" si="61"/>
        <v>Community Linkage % (&gt;=23% Annual Measure)</v>
      </c>
      <c r="B923" s="113">
        <f>'MH Measure Summary'!Y35</f>
        <v>0.25878320479862899</v>
      </c>
    </row>
    <row r="924" spans="1:2" x14ac:dyDescent="0.25">
      <c r="A924" s="39" t="str">
        <f t="shared" si="61"/>
        <v>Crisis Follow-Up Within 30 Days % (&gt;=90%)</v>
      </c>
      <c r="B924" s="113">
        <f>'MH Measure Summary'!Z35</f>
        <v>0.95454545454545503</v>
      </c>
    </row>
    <row r="925" spans="1:2" x14ac:dyDescent="0.25">
      <c r="A925" s="35"/>
      <c r="B925" s="35"/>
    </row>
    <row r="926" spans="1:2" ht="15.5" x14ac:dyDescent="0.35">
      <c r="A926" s="183" t="s">
        <v>36</v>
      </c>
      <c r="B926" s="35"/>
    </row>
    <row r="927" spans="1:2" x14ac:dyDescent="0.25">
      <c r="A927" s="40" t="s">
        <v>42</v>
      </c>
      <c r="B927" s="36" t="s">
        <v>72</v>
      </c>
    </row>
    <row r="928" spans="1:2" x14ac:dyDescent="0.25">
      <c r="A928" s="39" t="str">
        <f t="shared" ref="A928:A949" si="62">A4</f>
        <v>Service Target Adult % (&gt;=100%)</v>
      </c>
      <c r="B928" s="113">
        <f>'MH Measure Summary'!B36</f>
        <v>1.1603617705887499</v>
      </c>
    </row>
    <row r="929" spans="1:2" x14ac:dyDescent="0.25">
      <c r="A929" s="39" t="str">
        <f t="shared" si="62"/>
        <v>Adult Counseling Target % (&gt;= 12%)</v>
      </c>
      <c r="B929" s="113">
        <f>'MH Measure Summary'!C36</f>
        <v>0.80900243309002395</v>
      </c>
    </row>
    <row r="930" spans="1:2" x14ac:dyDescent="0.25">
      <c r="A930" s="39" t="str">
        <f t="shared" si="62"/>
        <v>ACT Target % (&gt;=54%)</v>
      </c>
      <c r="B930" s="113">
        <f>'MH Measure Summary'!D36</f>
        <v>0.83093179634966396</v>
      </c>
    </row>
    <row r="931" spans="1:2" x14ac:dyDescent="0.25">
      <c r="A931" s="39" t="str">
        <f t="shared" si="62"/>
        <v>Child and Youth Service Target % (&gt;=100%)</v>
      </c>
      <c r="B931" s="113">
        <f>'MH Measure Summary'!E36</f>
        <v>0.98677443056576097</v>
      </c>
    </row>
    <row r="932" spans="1:2" x14ac:dyDescent="0.25">
      <c r="A932" s="39" t="str">
        <f t="shared" si="62"/>
        <v>Family Partner Supports Services for LOCs 2, 3, 4 and YC % (&gt;=10%)</v>
      </c>
      <c r="B932" s="113">
        <f>'MH Measure Summary'!F36</f>
        <v>0.12932016710976099</v>
      </c>
    </row>
    <row r="933" spans="1:2" x14ac:dyDescent="0.25">
      <c r="A933" s="39" t="str">
        <f t="shared" si="62"/>
        <v>Community Tenure 2020 % (&gt;=96.8%)</v>
      </c>
      <c r="B933" s="114">
        <f>'MH Measure Summary'!G36</f>
        <v>0.98899999999999999</v>
      </c>
    </row>
    <row r="934" spans="1:2" x14ac:dyDescent="0.25">
      <c r="A934" s="39" t="str">
        <f t="shared" si="62"/>
        <v>Adult Improvement % (&gt;=20%)</v>
      </c>
      <c r="B934" s="113">
        <f>'MH Measure Summary'!H36</f>
        <v>0.43144537294955099</v>
      </c>
    </row>
    <row r="935" spans="1:2" x14ac:dyDescent="0.25">
      <c r="A935" s="39" t="str">
        <f t="shared" si="62"/>
        <v>Adult Monthly Service Provision % (&gt;=65.6%)</v>
      </c>
      <c r="B935" s="114">
        <f>'MH Measure Summary'!I36</f>
        <v>0.30017177211565998</v>
      </c>
    </row>
    <row r="936" spans="1:2" x14ac:dyDescent="0.25">
      <c r="A936" s="39" t="str">
        <f t="shared" si="62"/>
        <v>Employment Improvement % (&gt;=39.8%)</v>
      </c>
      <c r="B936" s="114">
        <f>'MH Measure Summary'!J36</f>
        <v>0.66100000000000003</v>
      </c>
    </row>
    <row r="937" spans="1:2" x14ac:dyDescent="0.25">
      <c r="A937" s="39" t="str">
        <f t="shared" si="62"/>
        <v>Residential Stability % (&gt;=84%)</v>
      </c>
      <c r="B937" s="114">
        <f>'MH Measure Summary'!K36</f>
        <v>0.77</v>
      </c>
    </row>
    <row r="938" spans="1:2" x14ac:dyDescent="0.25">
      <c r="A938" s="39" t="str">
        <f t="shared" si="62"/>
        <v>Educational or Volunteering Strengths % (&gt;=26.5%)</v>
      </c>
      <c r="B938" s="114">
        <f>'MH Measure Summary'!L36</f>
        <v>0.43099999999999999</v>
      </c>
    </row>
    <row r="939" spans="1:2" x14ac:dyDescent="0.25">
      <c r="A939" s="39" t="str">
        <f t="shared" si="62"/>
        <v>Hospitalization % (&lt;=1.9%)</v>
      </c>
      <c r="B939" s="114">
        <f>'MH Measure Summary'!M36</f>
        <v>2.9428937418433001E-3</v>
      </c>
    </row>
    <row r="940" spans="1:2" x14ac:dyDescent="0.25">
      <c r="A940" s="39" t="str">
        <f t="shared" si="62"/>
        <v>Effective Crisis Response % (&gt;=75.1%)</v>
      </c>
      <c r="B940" s="114">
        <f>'MH Measure Summary'!N36</f>
        <v>0.87758186397984905</v>
      </c>
    </row>
    <row r="941" spans="1:2" x14ac:dyDescent="0.25">
      <c r="A941" s="39" t="str">
        <f t="shared" si="62"/>
        <v>Frequent Admission % (&lt;=0.3%)</v>
      </c>
      <c r="B941" s="114">
        <f>'MH Measure Summary'!O36</f>
        <v>4.1154682814980301E-4</v>
      </c>
    </row>
    <row r="942" spans="1:2" x14ac:dyDescent="0.25">
      <c r="A942" s="39" t="str">
        <f t="shared" si="62"/>
        <v>Access to Crisis Response Services % (&gt;=52.2%)</v>
      </c>
      <c r="B942" s="114">
        <f>'MH Measure Summary'!P36</f>
        <v>0.40422535211267602</v>
      </c>
    </row>
    <row r="943" spans="1:2" x14ac:dyDescent="0.25">
      <c r="A943" s="39" t="str">
        <f t="shared" si="62"/>
        <v>Jail Diversion % (&lt;=10.46%)</v>
      </c>
      <c r="B943" s="115">
        <f>'MH Measure Summary'!Q36</f>
        <v>5.8549244712990903E-2</v>
      </c>
    </row>
    <row r="944" spans="1:2" x14ac:dyDescent="0.25">
      <c r="A944" s="39" t="str">
        <f t="shared" si="62"/>
        <v>Juvenile Justice Avoidance % (&gt;=95%)</v>
      </c>
      <c r="B944" s="113">
        <f>'MH Measure Summary'!R36</f>
        <v>0.99397590361445798</v>
      </c>
    </row>
    <row r="945" spans="1:2" x14ac:dyDescent="0.25">
      <c r="A945" s="39" t="str">
        <f t="shared" si="62"/>
        <v>Child and Youth Improvement Measure % (&gt;=25%)</v>
      </c>
      <c r="B945" s="113">
        <f>'MH Measure Summary'!S36</f>
        <v>0.53900000000000003</v>
      </c>
    </row>
    <row r="946" spans="1:2" x14ac:dyDescent="0.25">
      <c r="A946" s="39" t="str">
        <f t="shared" si="62"/>
        <v>Child and Youth Monthly Service Provision % (&gt;=65%)</v>
      </c>
      <c r="B946" s="113">
        <f>'MH Measure Summary'!T36</f>
        <v>0.30017177211565998</v>
      </c>
    </row>
    <row r="947" spans="1:2" x14ac:dyDescent="0.25">
      <c r="A947" s="39" t="str">
        <f t="shared" si="62"/>
        <v>Child and Youth School % (&gt;=60%)</v>
      </c>
      <c r="B947" s="114">
        <f>'MH Measure Summary'!U36</f>
        <v>0.72399999999999998</v>
      </c>
    </row>
    <row r="948" spans="1:2" x14ac:dyDescent="0.25">
      <c r="A948" s="39" t="str">
        <f t="shared" si="62"/>
        <v>Family and Living Situation % (&gt;=67.5%)</v>
      </c>
      <c r="B948" s="114">
        <f>'MH Measure Summary'!V36</f>
        <v>0.74399999999999999</v>
      </c>
    </row>
    <row r="949" spans="1:2" x14ac:dyDescent="0.25">
      <c r="A949" s="39" t="str">
        <f t="shared" si="62"/>
        <v>Follow-Up Within 7 Days: Face-to-Face (CARE Based) % (&gt;=75% Annual Measure)</v>
      </c>
      <c r="B949" s="113">
        <f>'MH Measure Summary'!W36</f>
        <v>0.34456928838951312</v>
      </c>
    </row>
    <row r="950" spans="1:2" x14ac:dyDescent="0.25">
      <c r="A950" s="39" t="str">
        <f t="shared" ref="A950:A952" si="63">A26</f>
        <v>Long-Term Services and Support Screen Follow-Up (&gt;=70% Annual Measure)</v>
      </c>
      <c r="B950" s="113">
        <f>'MH Measure Summary'!X36</f>
        <v>0.93333333333333302</v>
      </c>
    </row>
    <row r="951" spans="1:2" x14ac:dyDescent="0.25">
      <c r="A951" s="39" t="str">
        <f t="shared" si="63"/>
        <v>Community Linkage % (&gt;=23% Annual Measure)</v>
      </c>
      <c r="B951" s="113">
        <f>'MH Measure Summary'!Y36</f>
        <v>0.32683823529411798</v>
      </c>
    </row>
    <row r="952" spans="1:2" x14ac:dyDescent="0.25">
      <c r="A952" s="39" t="str">
        <f t="shared" si="63"/>
        <v>Crisis Follow-Up Within 30 Days % (&gt;=90%)</v>
      </c>
      <c r="B952" s="113">
        <f>'MH Measure Summary'!Z36</f>
        <v>0.98373983739837401</v>
      </c>
    </row>
    <row r="953" spans="1:2" x14ac:dyDescent="0.25">
      <c r="A953" s="35"/>
      <c r="B953" s="35"/>
    </row>
    <row r="954" spans="1:2" ht="15.5" x14ac:dyDescent="0.35">
      <c r="A954" s="183" t="s">
        <v>37</v>
      </c>
      <c r="B954" s="35"/>
    </row>
    <row r="955" spans="1:2" x14ac:dyDescent="0.25">
      <c r="A955" s="40" t="s">
        <v>42</v>
      </c>
      <c r="B955" s="36" t="s">
        <v>73</v>
      </c>
    </row>
    <row r="956" spans="1:2" x14ac:dyDescent="0.25">
      <c r="A956" s="39" t="str">
        <f t="shared" ref="A956:A977" si="64">A4</f>
        <v>Service Target Adult % (&gt;=100%)</v>
      </c>
      <c r="B956" s="113">
        <f>'MH Measure Summary'!B37</f>
        <v>1.0415595544130301</v>
      </c>
    </row>
    <row r="957" spans="1:2" x14ac:dyDescent="0.25">
      <c r="A957" s="39" t="str">
        <f t="shared" si="64"/>
        <v>Adult Counseling Target % (&gt;= 12%)</v>
      </c>
      <c r="B957" s="113">
        <f>'MH Measure Summary'!C37</f>
        <v>0.74668435013262602</v>
      </c>
    </row>
    <row r="958" spans="1:2" x14ac:dyDescent="0.25">
      <c r="A958" s="39" t="str">
        <f t="shared" si="64"/>
        <v>ACT Target % (&gt;=54%)</v>
      </c>
      <c r="B958" s="113">
        <f>'MH Measure Summary'!D37</f>
        <v>0.75394321766561501</v>
      </c>
    </row>
    <row r="959" spans="1:2" x14ac:dyDescent="0.25">
      <c r="A959" s="39" t="str">
        <f t="shared" si="64"/>
        <v>Child and Youth Service Target % (&gt;=100%)</v>
      </c>
      <c r="B959" s="113">
        <f>'MH Measure Summary'!E37</f>
        <v>1.1197183098591601</v>
      </c>
    </row>
    <row r="960" spans="1:2" x14ac:dyDescent="0.25">
      <c r="A960" s="39" t="str">
        <f t="shared" si="64"/>
        <v>Family Partner Supports Services for LOCs 2, 3, 4 and YC % (&gt;=10%)</v>
      </c>
      <c r="B960" s="113">
        <f>'MH Measure Summary'!F37</f>
        <v>0.43988050784167299</v>
      </c>
    </row>
    <row r="961" spans="1:2" x14ac:dyDescent="0.25">
      <c r="A961" s="39" t="str">
        <f t="shared" si="64"/>
        <v>Community Tenure 2020 % (&gt;=96.8%)</v>
      </c>
      <c r="B961" s="114">
        <f>'MH Measure Summary'!G37</f>
        <v>0.99299999999999999</v>
      </c>
    </row>
    <row r="962" spans="1:2" x14ac:dyDescent="0.25">
      <c r="A962" s="39" t="str">
        <f t="shared" si="64"/>
        <v>Adult Improvement % (&gt;=20%)</v>
      </c>
      <c r="B962" s="113">
        <f>'MH Measure Summary'!H37</f>
        <v>0.33531808210592301</v>
      </c>
    </row>
    <row r="963" spans="1:2" x14ac:dyDescent="0.25">
      <c r="A963" s="39" t="str">
        <f t="shared" si="64"/>
        <v>Adult Monthly Service Provision % (&gt;=65.6%)</v>
      </c>
      <c r="B963" s="114">
        <f>'MH Measure Summary'!I37</f>
        <v>0.194095477386935</v>
      </c>
    </row>
    <row r="964" spans="1:2" x14ac:dyDescent="0.25">
      <c r="A964" s="39" t="str">
        <f t="shared" si="64"/>
        <v>Employment Improvement % (&gt;=39.8%)</v>
      </c>
      <c r="B964" s="114">
        <f>'MH Measure Summary'!J37</f>
        <v>0.86599999999999999</v>
      </c>
    </row>
    <row r="965" spans="1:2" x14ac:dyDescent="0.25">
      <c r="A965" s="39" t="str">
        <f t="shared" si="64"/>
        <v>Residential Stability % (&gt;=84%)</v>
      </c>
      <c r="B965" s="114">
        <f>'MH Measure Summary'!K37</f>
        <v>0.89700000000000002</v>
      </c>
    </row>
    <row r="966" spans="1:2" x14ac:dyDescent="0.25">
      <c r="A966" s="39" t="str">
        <f t="shared" si="64"/>
        <v>Educational or Volunteering Strengths % (&gt;=26.5%)</v>
      </c>
      <c r="B966" s="114">
        <f>'MH Measure Summary'!L37</f>
        <v>0.26300000000000001</v>
      </c>
    </row>
    <row r="967" spans="1:2" x14ac:dyDescent="0.25">
      <c r="A967" s="39" t="str">
        <f t="shared" si="64"/>
        <v>Hospitalization % (&lt;=1.9%)</v>
      </c>
      <c r="B967" s="114">
        <f>'MH Measure Summary'!M37</f>
        <v>4.3956917103927301E-3</v>
      </c>
    </row>
    <row r="968" spans="1:2" x14ac:dyDescent="0.25">
      <c r="A968" s="39" t="str">
        <f t="shared" si="64"/>
        <v>Effective Crisis Response % (&gt;=75.1%)</v>
      </c>
      <c r="B968" s="114">
        <f>'MH Measure Summary'!N37</f>
        <v>0.89878318584070804</v>
      </c>
    </row>
    <row r="969" spans="1:2" x14ac:dyDescent="0.25">
      <c r="A969" s="39" t="str">
        <f t="shared" si="64"/>
        <v>Frequent Admission % (&lt;=0.3%)</v>
      </c>
      <c r="B969" s="114">
        <f>'MH Measure Summary'!O37</f>
        <v>2.7204407113952498E-4</v>
      </c>
    </row>
    <row r="970" spans="1:2" x14ac:dyDescent="0.25">
      <c r="A970" s="39" t="str">
        <f t="shared" si="64"/>
        <v>Access to Crisis Response Services % (&gt;=52.2%)</v>
      </c>
      <c r="B970" s="114">
        <f>'MH Measure Summary'!P37</f>
        <v>0.48391248391248398</v>
      </c>
    </row>
    <row r="971" spans="1:2" x14ac:dyDescent="0.25">
      <c r="A971" s="39" t="str">
        <f t="shared" si="64"/>
        <v>Jail Diversion % (&lt;=10.46%)</v>
      </c>
      <c r="B971" s="115">
        <f>'MH Measure Summary'!Q37</f>
        <v>5.8837920489296598E-2</v>
      </c>
    </row>
    <row r="972" spans="1:2" x14ac:dyDescent="0.25">
      <c r="A972" s="39" t="str">
        <f t="shared" si="64"/>
        <v>Juvenile Justice Avoidance % (&gt;=95%)</v>
      </c>
      <c r="B972" s="113">
        <f>'MH Measure Summary'!R37</f>
        <v>0.99785177228786304</v>
      </c>
    </row>
    <row r="973" spans="1:2" x14ac:dyDescent="0.25">
      <c r="A973" s="39" t="str">
        <f t="shared" si="64"/>
        <v>Child and Youth Improvement Measure % (&gt;=25%)</v>
      </c>
      <c r="B973" s="113">
        <f>'MH Measure Summary'!S37</f>
        <v>0.55000000000000004</v>
      </c>
    </row>
    <row r="974" spans="1:2" x14ac:dyDescent="0.25">
      <c r="A974" s="39" t="str">
        <f t="shared" si="64"/>
        <v>Child and Youth Monthly Service Provision % (&gt;=65%)</v>
      </c>
      <c r="B974" s="113">
        <f>'MH Measure Summary'!T37</f>
        <v>0.194095477386935</v>
      </c>
    </row>
    <row r="975" spans="1:2" x14ac:dyDescent="0.25">
      <c r="A975" s="39" t="str">
        <f t="shared" si="64"/>
        <v>Child and Youth School % (&gt;=60%)</v>
      </c>
      <c r="B975" s="114">
        <f>'MH Measure Summary'!U37</f>
        <v>0.84</v>
      </c>
    </row>
    <row r="976" spans="1:2" x14ac:dyDescent="0.25">
      <c r="A976" s="39" t="str">
        <f t="shared" si="64"/>
        <v>Family and Living Situation % (&gt;=67.5%)</v>
      </c>
      <c r="B976" s="114">
        <f>'MH Measure Summary'!V37</f>
        <v>0.86399999999999999</v>
      </c>
    </row>
    <row r="977" spans="1:2" x14ac:dyDescent="0.25">
      <c r="A977" s="39" t="str">
        <f t="shared" si="64"/>
        <v>Follow-Up Within 7 Days: Face-to-Face (CARE Based) % (&gt;=75% Annual Measure)</v>
      </c>
      <c r="B977" s="113">
        <f>'MH Measure Summary'!W37</f>
        <v>0.58940397350993379</v>
      </c>
    </row>
    <row r="978" spans="1:2" x14ac:dyDescent="0.25">
      <c r="A978" s="39" t="str">
        <f t="shared" ref="A978:A980" si="65">A26</f>
        <v>Long-Term Services and Support Screen Follow-Up (&gt;=70% Annual Measure)</v>
      </c>
      <c r="B978" s="113">
        <f>'MH Measure Summary'!X37</f>
        <v>0</v>
      </c>
    </row>
    <row r="979" spans="1:2" x14ac:dyDescent="0.25">
      <c r="A979" s="39" t="str">
        <f t="shared" si="65"/>
        <v>Community Linkage % (&gt;=23% Annual Measure)</v>
      </c>
      <c r="B979" s="113">
        <f>'MH Measure Summary'!Y37</f>
        <v>0.23982494529540499</v>
      </c>
    </row>
    <row r="980" spans="1:2" x14ac:dyDescent="0.25">
      <c r="A980" s="39" t="str">
        <f t="shared" si="65"/>
        <v>Crisis Follow-Up Within 30 Days % (&gt;=90%)</v>
      </c>
      <c r="B980" s="113">
        <f>'MH Measure Summary'!Z37</f>
        <v>0.82978723404255295</v>
      </c>
    </row>
    <row r="981" spans="1:2" s="38" customFormat="1" x14ac:dyDescent="0.25">
      <c r="A981" s="35"/>
      <c r="B981" s="35"/>
    </row>
    <row r="982" spans="1:2" s="38" customFormat="1" ht="15.5" x14ac:dyDescent="0.35">
      <c r="A982" s="181" t="s">
        <v>38</v>
      </c>
      <c r="B982" s="35"/>
    </row>
    <row r="983" spans="1:2" s="38" customFormat="1" x14ac:dyDescent="0.25">
      <c r="A983" s="40" t="s">
        <v>42</v>
      </c>
      <c r="B983" s="36" t="s">
        <v>74</v>
      </c>
    </row>
    <row r="984" spans="1:2" s="38" customFormat="1" x14ac:dyDescent="0.25">
      <c r="A984" s="39" t="str">
        <f t="shared" ref="A984:A1005" si="66">A4</f>
        <v>Service Target Adult % (&gt;=100%)</v>
      </c>
      <c r="B984" s="113">
        <f>'MH Measure Summary'!B38</f>
        <v>1.0763557483731001</v>
      </c>
    </row>
    <row r="985" spans="1:2" s="38" customFormat="1" x14ac:dyDescent="0.25">
      <c r="A985" s="39" t="str">
        <f t="shared" si="66"/>
        <v>Adult Counseling Target % (&gt;= 12%)</v>
      </c>
      <c r="B985" s="113">
        <f>'MH Measure Summary'!C38</f>
        <v>0.17560462670872801</v>
      </c>
    </row>
    <row r="986" spans="1:2" s="38" customFormat="1" x14ac:dyDescent="0.25">
      <c r="A986" s="39" t="str">
        <f t="shared" si="66"/>
        <v>ACT Target % (&gt;=54%)</v>
      </c>
      <c r="B986" s="113">
        <f>'MH Measure Summary'!D38</f>
        <v>0.78921568627451</v>
      </c>
    </row>
    <row r="987" spans="1:2" s="38" customFormat="1" x14ac:dyDescent="0.25">
      <c r="A987" s="39" t="str">
        <f t="shared" si="66"/>
        <v>Child and Youth Service Target % (&gt;=100%)</v>
      </c>
      <c r="B987" s="113">
        <f>'MH Measure Summary'!E38</f>
        <v>0.92761463163317903</v>
      </c>
    </row>
    <row r="988" spans="1:2" s="38" customFormat="1" x14ac:dyDescent="0.25">
      <c r="A988" s="39" t="str">
        <f t="shared" si="66"/>
        <v>Family Partner Supports Services for LOCs 2, 3, 4 and YC % (&gt;=10%)</v>
      </c>
      <c r="B988" s="113">
        <f>'MH Measure Summary'!F38</f>
        <v>0.28081905557877102</v>
      </c>
    </row>
    <row r="989" spans="1:2" s="38" customFormat="1" x14ac:dyDescent="0.25">
      <c r="A989" s="39" t="str">
        <f t="shared" si="66"/>
        <v>Community Tenure 2020 % (&gt;=96.8%)</v>
      </c>
      <c r="B989" s="114">
        <f>'MH Measure Summary'!G38</f>
        <v>0.98699999999999999</v>
      </c>
    </row>
    <row r="990" spans="1:2" s="38" customFormat="1" x14ac:dyDescent="0.25">
      <c r="A990" s="39" t="str">
        <f t="shared" si="66"/>
        <v>Adult Improvement % (&gt;=20%)</v>
      </c>
      <c r="B990" s="113">
        <f>'MH Measure Summary'!H38</f>
        <v>0.359390363815143</v>
      </c>
    </row>
    <row r="991" spans="1:2" s="38" customFormat="1" x14ac:dyDescent="0.25">
      <c r="A991" s="39" t="str">
        <f t="shared" si="66"/>
        <v>Adult Monthly Service Provision % (&gt;=65.6%)</v>
      </c>
      <c r="B991" s="114">
        <f>'MH Measure Summary'!I38</f>
        <v>0.35796645702306101</v>
      </c>
    </row>
    <row r="992" spans="1:2" s="38" customFormat="1" x14ac:dyDescent="0.25">
      <c r="A992" s="39" t="str">
        <f t="shared" si="66"/>
        <v>Employment Improvement % (&gt;=39.8%)</v>
      </c>
      <c r="B992" s="114">
        <f>'MH Measure Summary'!J38</f>
        <v>0.67700000000000005</v>
      </c>
    </row>
    <row r="993" spans="1:2" s="38" customFormat="1" x14ac:dyDescent="0.25">
      <c r="A993" s="39" t="str">
        <f t="shared" si="66"/>
        <v>Residential Stability % (&gt;=84%)</v>
      </c>
      <c r="B993" s="114">
        <f>'MH Measure Summary'!K38</f>
        <v>0.88100000000000001</v>
      </c>
    </row>
    <row r="994" spans="1:2" s="38" customFormat="1" x14ac:dyDescent="0.25">
      <c r="A994" s="39" t="str">
        <f t="shared" si="66"/>
        <v>Educational or Volunteering Strengths % (&gt;=26.5%)</v>
      </c>
      <c r="B994" s="114">
        <f>'MH Measure Summary'!L38</f>
        <v>0.29699999999999999</v>
      </c>
    </row>
    <row r="995" spans="1:2" s="38" customFormat="1" x14ac:dyDescent="0.25">
      <c r="A995" s="39" t="str">
        <f t="shared" si="66"/>
        <v>Hospitalization % (&lt;=1.9%)</v>
      </c>
      <c r="B995" s="114">
        <f>'MH Measure Summary'!M38</f>
        <v>1.0341266654481301E-2</v>
      </c>
    </row>
    <row r="996" spans="1:2" s="38" customFormat="1" x14ac:dyDescent="0.25">
      <c r="A996" s="39" t="str">
        <f t="shared" si="66"/>
        <v>Effective Crisis Response % (&gt;=75.1%)</v>
      </c>
      <c r="B996" s="114">
        <f>'MH Measure Summary'!N38</f>
        <v>0.67413793103448305</v>
      </c>
    </row>
    <row r="997" spans="1:2" s="38" customFormat="1" x14ac:dyDescent="0.25">
      <c r="A997" s="39" t="str">
        <f t="shared" si="66"/>
        <v>Frequent Admission % (&lt;=0.3%)</v>
      </c>
      <c r="B997" s="114">
        <f>'MH Measure Summary'!O38</f>
        <v>1.09583036545943E-4</v>
      </c>
    </row>
    <row r="998" spans="1:2" s="38" customFormat="1" x14ac:dyDescent="0.25">
      <c r="A998" s="39" t="str">
        <f t="shared" si="66"/>
        <v>Access to Crisis Response Services % (&gt;=52.2%)</v>
      </c>
      <c r="B998" s="114">
        <f>'MH Measure Summary'!P38</f>
        <v>0.183098591549296</v>
      </c>
    </row>
    <row r="999" spans="1:2" s="38" customFormat="1" x14ac:dyDescent="0.25">
      <c r="A999" s="39" t="str">
        <f t="shared" si="66"/>
        <v>Jail Diversion % (&lt;=10.46%)</v>
      </c>
      <c r="B999" s="115">
        <f>'MH Measure Summary'!Q38</f>
        <v>9.8681698774080506E-2</v>
      </c>
    </row>
    <row r="1000" spans="1:2" s="38" customFormat="1" x14ac:dyDescent="0.25">
      <c r="A1000" s="39" t="str">
        <f t="shared" si="66"/>
        <v>Juvenile Justice Avoidance % (&gt;=95%)</v>
      </c>
      <c r="B1000" s="113">
        <f>'MH Measure Summary'!R38</f>
        <v>0.99677938808373601</v>
      </c>
    </row>
    <row r="1001" spans="1:2" s="38" customFormat="1" x14ac:dyDescent="0.25">
      <c r="A1001" s="39" t="str">
        <f t="shared" si="66"/>
        <v>Child and Youth Improvement Measure % (&gt;=25%)</v>
      </c>
      <c r="B1001" s="113">
        <f>'MH Measure Summary'!S38</f>
        <v>0.49199999999999999</v>
      </c>
    </row>
    <row r="1002" spans="1:2" s="38" customFormat="1" x14ac:dyDescent="0.25">
      <c r="A1002" s="39" t="str">
        <f t="shared" si="66"/>
        <v>Child and Youth Monthly Service Provision % (&gt;=65%)</v>
      </c>
      <c r="B1002" s="113">
        <f>'MH Measure Summary'!T38</f>
        <v>0.35796645702306101</v>
      </c>
    </row>
    <row r="1003" spans="1:2" s="38" customFormat="1" x14ac:dyDescent="0.25">
      <c r="A1003" s="39" t="str">
        <f t="shared" si="66"/>
        <v>Child and Youth School % (&gt;=60%)</v>
      </c>
      <c r="B1003" s="114">
        <f>'MH Measure Summary'!U38</f>
        <v>0.75</v>
      </c>
    </row>
    <row r="1004" spans="1:2" s="38" customFormat="1" x14ac:dyDescent="0.25">
      <c r="A1004" s="39" t="str">
        <f t="shared" si="66"/>
        <v>Family and Living Situation % (&gt;=67.5%)</v>
      </c>
      <c r="B1004" s="114">
        <f>'MH Measure Summary'!V38</f>
        <v>0.85699999999999998</v>
      </c>
    </row>
    <row r="1005" spans="1:2" s="38" customFormat="1" x14ac:dyDescent="0.25">
      <c r="A1005" s="39" t="str">
        <f t="shared" si="66"/>
        <v>Follow-Up Within 7 Days: Face-to-Face (CARE Based) % (&gt;=75% Annual Measure)</v>
      </c>
      <c r="B1005" s="113">
        <f>'MH Measure Summary'!W38</f>
        <v>0</v>
      </c>
    </row>
    <row r="1006" spans="1:2" s="38" customFormat="1" x14ac:dyDescent="0.25">
      <c r="A1006" s="39" t="str">
        <f t="shared" ref="A1006:A1008" si="67">A26</f>
        <v>Long-Term Services and Support Screen Follow-Up (&gt;=70% Annual Measure)</v>
      </c>
      <c r="B1006" s="113">
        <f>'MH Measure Summary'!X38</f>
        <v>0.77777777777777801</v>
      </c>
    </row>
    <row r="1007" spans="1:2" s="38" customFormat="1" x14ac:dyDescent="0.25">
      <c r="A1007" s="39" t="str">
        <f t="shared" si="67"/>
        <v>Community Linkage % (&gt;=23% Annual Measure)</v>
      </c>
      <c r="B1007" s="113">
        <f>'MH Measure Summary'!Y38</f>
        <v>0.25</v>
      </c>
    </row>
    <row r="1008" spans="1:2" s="38" customFormat="1" x14ac:dyDescent="0.25">
      <c r="A1008" s="39" t="str">
        <f t="shared" si="67"/>
        <v>Crisis Follow-Up Within 30 Days % (&gt;=90%)</v>
      </c>
      <c r="B1008" s="113">
        <f>'MH Measure Summary'!Z38</f>
        <v>0.934782608695652</v>
      </c>
    </row>
    <row r="1009" spans="1:2" s="38" customFormat="1" x14ac:dyDescent="0.25">
      <c r="A1009" s="35"/>
      <c r="B1009" s="35"/>
    </row>
    <row r="1010" spans="1:2" s="38" customFormat="1" ht="15.5" x14ac:dyDescent="0.35">
      <c r="A1010" s="183" t="s">
        <v>39</v>
      </c>
      <c r="B1010" s="35"/>
    </row>
    <row r="1011" spans="1:2" s="38" customFormat="1" x14ac:dyDescent="0.25">
      <c r="A1011" s="40" t="s">
        <v>42</v>
      </c>
      <c r="B1011" s="36" t="s">
        <v>75</v>
      </c>
    </row>
    <row r="1012" spans="1:2" s="38" customFormat="1" x14ac:dyDescent="0.25">
      <c r="A1012" s="39" t="str">
        <f t="shared" ref="A1012:A1033" si="68">A4</f>
        <v>Service Target Adult % (&gt;=100%)</v>
      </c>
      <c r="B1012" s="113">
        <f>'MH Measure Summary'!B39</f>
        <v>1.01017474010175</v>
      </c>
    </row>
    <row r="1013" spans="1:2" s="38" customFormat="1" x14ac:dyDescent="0.25">
      <c r="A1013" s="39" t="str">
        <f t="shared" si="68"/>
        <v>Adult Counseling Target % (&gt;= 12%)</v>
      </c>
      <c r="B1013" s="113">
        <f>'MH Measure Summary'!C39</f>
        <v>0.30705882352941199</v>
      </c>
    </row>
    <row r="1014" spans="1:2" s="38" customFormat="1" x14ac:dyDescent="0.25">
      <c r="A1014" s="39" t="str">
        <f t="shared" si="68"/>
        <v>ACT Target % (&gt;=54%)</v>
      </c>
      <c r="B1014" s="113">
        <f>'MH Measure Summary'!D39</f>
        <v>0.83555555555555605</v>
      </c>
    </row>
    <row r="1015" spans="1:2" s="38" customFormat="1" x14ac:dyDescent="0.25">
      <c r="A1015" s="39" t="str">
        <f t="shared" si="68"/>
        <v>Child and Youth Service Target % (&gt;=100%)</v>
      </c>
      <c r="B1015" s="113">
        <f>'MH Measure Summary'!E39</f>
        <v>1.37765957446809</v>
      </c>
    </row>
    <row r="1016" spans="1:2" s="38" customFormat="1" x14ac:dyDescent="0.25">
      <c r="A1016" s="39" t="str">
        <f t="shared" si="68"/>
        <v>Family Partner Supports Services for LOCs 2, 3, 4 and YC % (&gt;=10%)</v>
      </c>
      <c r="B1016" s="113">
        <f>'MH Measure Summary'!F39</f>
        <v>0</v>
      </c>
    </row>
    <row r="1017" spans="1:2" s="38" customFormat="1" x14ac:dyDescent="0.25">
      <c r="A1017" s="39" t="str">
        <f t="shared" si="68"/>
        <v>Community Tenure 2020 % (&gt;=96.8%)</v>
      </c>
      <c r="B1017" s="114">
        <f>'MH Measure Summary'!G39</f>
        <v>0.98899999999999999</v>
      </c>
    </row>
    <row r="1018" spans="1:2" s="38" customFormat="1" x14ac:dyDescent="0.25">
      <c r="A1018" s="39" t="str">
        <f t="shared" si="68"/>
        <v>Adult Improvement % (&gt;=20%)</v>
      </c>
      <c r="B1018" s="113">
        <f>'MH Measure Summary'!H39</f>
        <v>0.36408800567778599</v>
      </c>
    </row>
    <row r="1019" spans="1:2" s="38" customFormat="1" x14ac:dyDescent="0.25">
      <c r="A1019" s="39" t="str">
        <f t="shared" si="68"/>
        <v>Adult Monthly Service Provision % (&gt;=65.6%)</v>
      </c>
      <c r="B1019" s="114">
        <f>'MH Measure Summary'!I39</f>
        <v>0.443965517241379</v>
      </c>
    </row>
    <row r="1020" spans="1:2" s="38" customFormat="1" x14ac:dyDescent="0.25">
      <c r="A1020" s="39" t="str">
        <f t="shared" si="68"/>
        <v>Employment Improvement % (&gt;=39.8%)</v>
      </c>
      <c r="B1020" s="114">
        <f>'MH Measure Summary'!J39</f>
        <v>0.42099999999999999</v>
      </c>
    </row>
    <row r="1021" spans="1:2" s="38" customFormat="1" x14ac:dyDescent="0.25">
      <c r="A1021" s="39" t="str">
        <f t="shared" si="68"/>
        <v>Residential Stability % (&gt;=84%)</v>
      </c>
      <c r="B1021" s="114">
        <f>'MH Measure Summary'!K39</f>
        <v>0.93</v>
      </c>
    </row>
    <row r="1022" spans="1:2" x14ac:dyDescent="0.25">
      <c r="A1022" s="39" t="str">
        <f t="shared" si="68"/>
        <v>Educational or Volunteering Strengths % (&gt;=26.5%)</v>
      </c>
      <c r="B1022" s="114">
        <f>'MH Measure Summary'!L39</f>
        <v>0.48199999999999998</v>
      </c>
    </row>
    <row r="1023" spans="1:2" x14ac:dyDescent="0.25">
      <c r="A1023" s="39" t="str">
        <f t="shared" si="68"/>
        <v>Hospitalization % (&lt;=1.9%)</v>
      </c>
      <c r="B1023" s="114">
        <f>'MH Measure Summary'!M39</f>
        <v>1.16354590252358E-2</v>
      </c>
    </row>
    <row r="1024" spans="1:2" x14ac:dyDescent="0.25">
      <c r="A1024" s="39" t="str">
        <f t="shared" si="68"/>
        <v>Effective Crisis Response % (&gt;=75.1%)</v>
      </c>
      <c r="B1024" s="114">
        <f>'MH Measure Summary'!N39</f>
        <v>0.85185185185185197</v>
      </c>
    </row>
    <row r="1025" spans="1:2" x14ac:dyDescent="0.25">
      <c r="A1025" s="39" t="str">
        <f t="shared" si="68"/>
        <v>Frequent Admission % (&lt;=0.3%)</v>
      </c>
      <c r="B1025" s="114">
        <f>'MH Measure Summary'!O39</f>
        <v>2.01795984259913E-4</v>
      </c>
    </row>
    <row r="1026" spans="1:2" x14ac:dyDescent="0.25">
      <c r="A1026" s="39" t="str">
        <f t="shared" si="68"/>
        <v>Access to Crisis Response Services % (&gt;=52.2%)</v>
      </c>
      <c r="B1026" s="114">
        <f>'MH Measure Summary'!P39</f>
        <v>0.16612377850162899</v>
      </c>
    </row>
    <row r="1027" spans="1:2" x14ac:dyDescent="0.25">
      <c r="A1027" s="39" t="str">
        <f t="shared" si="68"/>
        <v>Jail Diversion % (&lt;=10.46%)</v>
      </c>
      <c r="B1027" s="115">
        <f>'MH Measure Summary'!Q39</f>
        <v>8.37080291970803E-2</v>
      </c>
    </row>
    <row r="1028" spans="1:2" x14ac:dyDescent="0.25">
      <c r="A1028" s="39" t="str">
        <f t="shared" si="68"/>
        <v>Juvenile Justice Avoidance % (&gt;=95%)</v>
      </c>
      <c r="B1028" s="113">
        <f>'MH Measure Summary'!R39</f>
        <v>0.98666666666666702</v>
      </c>
    </row>
    <row r="1029" spans="1:2" x14ac:dyDescent="0.25">
      <c r="A1029" s="39" t="str">
        <f t="shared" si="68"/>
        <v>Child and Youth Improvement Measure % (&gt;=25%)</v>
      </c>
      <c r="B1029" s="113">
        <f>'MH Measure Summary'!S39</f>
        <v>0.503</v>
      </c>
    </row>
    <row r="1030" spans="1:2" x14ac:dyDescent="0.25">
      <c r="A1030" s="39" t="str">
        <f t="shared" si="68"/>
        <v>Child and Youth Monthly Service Provision % (&gt;=65%)</v>
      </c>
      <c r="B1030" s="113">
        <f>'MH Measure Summary'!T39</f>
        <v>0.443965517241379</v>
      </c>
    </row>
    <row r="1031" spans="1:2" x14ac:dyDescent="0.25">
      <c r="A1031" s="39" t="str">
        <f t="shared" si="68"/>
        <v>Child and Youth School % (&gt;=60%)</v>
      </c>
      <c r="B1031" s="114">
        <f>'MH Measure Summary'!U39</f>
        <v>0.90600000000000003</v>
      </c>
    </row>
    <row r="1032" spans="1:2" x14ac:dyDescent="0.25">
      <c r="A1032" s="39" t="str">
        <f t="shared" si="68"/>
        <v>Family and Living Situation % (&gt;=67.5%)</v>
      </c>
      <c r="B1032" s="114">
        <f>'MH Measure Summary'!V39</f>
        <v>0.92500000000000004</v>
      </c>
    </row>
    <row r="1033" spans="1:2" x14ac:dyDescent="0.25">
      <c r="A1033" s="39" t="str">
        <f t="shared" si="68"/>
        <v>Follow-Up Within 7 Days: Face-to-Face (CARE Based) % (&gt;=75% Annual Measure)</v>
      </c>
      <c r="B1033" s="113">
        <f>'MH Measure Summary'!W39</f>
        <v>0.8904109589041096</v>
      </c>
    </row>
    <row r="1034" spans="1:2" x14ac:dyDescent="0.25">
      <c r="A1034" s="39" t="str">
        <f t="shared" ref="A1034:A1036" si="69">A26</f>
        <v>Long-Term Services and Support Screen Follow-Up (&gt;=70% Annual Measure)</v>
      </c>
      <c r="B1034" s="113">
        <f>'MH Measure Summary'!X39</f>
        <v>0</v>
      </c>
    </row>
    <row r="1035" spans="1:2" x14ac:dyDescent="0.25">
      <c r="A1035" s="39" t="str">
        <f t="shared" si="69"/>
        <v>Community Linkage % (&gt;=23% Annual Measure)</v>
      </c>
      <c r="B1035" s="113">
        <f>'MH Measure Summary'!Y39</f>
        <v>0.47368421052631599</v>
      </c>
    </row>
    <row r="1036" spans="1:2" x14ac:dyDescent="0.25">
      <c r="A1036" s="39" t="str">
        <f t="shared" si="69"/>
        <v>Crisis Follow-Up Within 30 Days % (&gt;=90%)</v>
      </c>
      <c r="B1036" s="113">
        <f>'MH Measure Summary'!Z39</f>
        <v>1</v>
      </c>
    </row>
    <row r="1037" spans="1:2" x14ac:dyDescent="0.25">
      <c r="A1037" s="35"/>
      <c r="B1037" s="35"/>
    </row>
    <row r="1038" spans="1:2" ht="15.5" x14ac:dyDescent="0.35">
      <c r="A1038" s="183" t="s">
        <v>40</v>
      </c>
      <c r="B1038" s="35"/>
    </row>
    <row r="1039" spans="1:2" x14ac:dyDescent="0.25">
      <c r="A1039" s="40" t="s">
        <v>42</v>
      </c>
      <c r="B1039" s="36" t="s">
        <v>76</v>
      </c>
    </row>
    <row r="1040" spans="1:2" x14ac:dyDescent="0.25">
      <c r="A1040" s="39" t="str">
        <f t="shared" ref="A1040:A1061" si="70">A4</f>
        <v>Service Target Adult % (&gt;=100%)</v>
      </c>
      <c r="B1040" s="211">
        <f>'MH Measure Summary'!B40</f>
        <v>1.07397003745318</v>
      </c>
    </row>
    <row r="1041" spans="1:2" x14ac:dyDescent="0.25">
      <c r="A1041" s="39" t="str">
        <f t="shared" si="70"/>
        <v>Adult Counseling Target % (&gt;= 12%)</v>
      </c>
      <c r="B1041" s="211">
        <f>'MH Measure Summary'!C40</f>
        <v>0.23187108325872899</v>
      </c>
    </row>
    <row r="1042" spans="1:2" x14ac:dyDescent="0.25">
      <c r="A1042" s="39" t="str">
        <f t="shared" si="70"/>
        <v>ACT Target % (&gt;=54%)</v>
      </c>
      <c r="B1042" s="211">
        <f>'MH Measure Summary'!D40</f>
        <v>0.78879310344827602</v>
      </c>
    </row>
    <row r="1043" spans="1:2" x14ac:dyDescent="0.25">
      <c r="A1043" s="39" t="str">
        <f t="shared" si="70"/>
        <v>Child and Youth Service Target % (&gt;=100%)</v>
      </c>
      <c r="B1043" s="211">
        <f>'MH Measure Summary'!E40</f>
        <v>0.98889555822328901</v>
      </c>
    </row>
    <row r="1044" spans="1:2" x14ac:dyDescent="0.25">
      <c r="A1044" s="39" t="str">
        <f t="shared" si="70"/>
        <v>Family Partner Supports Services for LOCs 2, 3, 4 and YC % (&gt;=10%)</v>
      </c>
      <c r="B1044" s="211">
        <f>'MH Measure Summary'!F40</f>
        <v>0.27717820479073402</v>
      </c>
    </row>
    <row r="1045" spans="1:2" x14ac:dyDescent="0.25">
      <c r="A1045" s="39" t="str">
        <f t="shared" si="70"/>
        <v>Community Tenure 2020 % (&gt;=96.8%)</v>
      </c>
      <c r="B1045" s="210">
        <f>'MH Measure Summary'!G40</f>
        <v>0.998</v>
      </c>
    </row>
    <row r="1046" spans="1:2" x14ac:dyDescent="0.25">
      <c r="A1046" s="39" t="str">
        <f t="shared" si="70"/>
        <v>Adult Improvement % (&gt;=20%)</v>
      </c>
      <c r="B1046" s="211">
        <f>'MH Measure Summary'!H40</f>
        <v>0.32181223727230301</v>
      </c>
    </row>
    <row r="1047" spans="1:2" x14ac:dyDescent="0.25">
      <c r="A1047" s="39" t="str">
        <f t="shared" si="70"/>
        <v>Adult Monthly Service Provision % (&gt;=65.6%)</v>
      </c>
      <c r="B1047" s="210">
        <f>'MH Measure Summary'!I40</f>
        <v>0.26135831381732999</v>
      </c>
    </row>
    <row r="1048" spans="1:2" x14ac:dyDescent="0.25">
      <c r="A1048" s="39" t="str">
        <f t="shared" si="70"/>
        <v>Employment Improvement % (&gt;=39.8%)</v>
      </c>
      <c r="B1048" s="210">
        <f>'MH Measure Summary'!J40</f>
        <v>0.87</v>
      </c>
    </row>
    <row r="1049" spans="1:2" x14ac:dyDescent="0.25">
      <c r="A1049" s="39" t="str">
        <f t="shared" si="70"/>
        <v>Residential Stability % (&gt;=84%)</v>
      </c>
      <c r="B1049" s="210">
        <f>'MH Measure Summary'!K40</f>
        <v>0.84399999999999997</v>
      </c>
    </row>
    <row r="1050" spans="1:2" x14ac:dyDescent="0.25">
      <c r="A1050" s="39" t="str">
        <f t="shared" si="70"/>
        <v>Educational or Volunteering Strengths % (&gt;=26.5%)</v>
      </c>
      <c r="B1050" s="210">
        <f>'MH Measure Summary'!L40</f>
        <v>0.14199999999999999</v>
      </c>
    </row>
    <row r="1051" spans="1:2" x14ac:dyDescent="0.25">
      <c r="A1051" s="39" t="str">
        <f t="shared" si="70"/>
        <v>Hospitalization % (&lt;=1.9%)</v>
      </c>
      <c r="B1051" s="210">
        <f>'MH Measure Summary'!M40</f>
        <v>2.15898947279015E-3</v>
      </c>
    </row>
    <row r="1052" spans="1:2" x14ac:dyDescent="0.25">
      <c r="A1052" s="39" t="str">
        <f t="shared" si="70"/>
        <v>Effective Crisis Response % (&gt;=75.1%)</v>
      </c>
      <c r="B1052" s="210">
        <f>'MH Measure Summary'!N40</f>
        <v>0.98926507018992604</v>
      </c>
    </row>
    <row r="1053" spans="1:2" x14ac:dyDescent="0.25">
      <c r="A1053" s="39" t="str">
        <f t="shared" si="70"/>
        <v>Frequent Admission % (&lt;=0.3%)</v>
      </c>
      <c r="B1053" s="210"/>
    </row>
    <row r="1054" spans="1:2" x14ac:dyDescent="0.25">
      <c r="A1054" s="39" t="str">
        <f t="shared" si="70"/>
        <v>Access to Crisis Response Services % (&gt;=52.2%)</v>
      </c>
      <c r="B1054" s="210">
        <f>'MH Measure Summary'!P40</f>
        <v>0.232558139534884</v>
      </c>
    </row>
    <row r="1055" spans="1:2" x14ac:dyDescent="0.25">
      <c r="A1055" s="39" t="str">
        <f t="shared" si="70"/>
        <v>Jail Diversion % (&lt;=10.46%)</v>
      </c>
      <c r="B1055" s="212">
        <f>'MH Measure Summary'!Q40</f>
        <v>7.0841312533620193E-2</v>
      </c>
    </row>
    <row r="1056" spans="1:2" x14ac:dyDescent="0.25">
      <c r="A1056" s="39" t="str">
        <f t="shared" si="70"/>
        <v>Juvenile Justice Avoidance % (&gt;=95%)</v>
      </c>
      <c r="B1056" s="211">
        <f>'MH Measure Summary'!R40</f>
        <v>0.99940617577197199</v>
      </c>
    </row>
    <row r="1057" spans="1:2" x14ac:dyDescent="0.25">
      <c r="A1057" s="39" t="str">
        <f t="shared" si="70"/>
        <v>Child and Youth Improvement Measure % (&gt;=25%)</v>
      </c>
      <c r="B1057" s="211">
        <f>'MH Measure Summary'!S40</f>
        <v>0.53800000000000003</v>
      </c>
    </row>
    <row r="1058" spans="1:2" x14ac:dyDescent="0.25">
      <c r="A1058" s="39" t="str">
        <f t="shared" si="70"/>
        <v>Child and Youth Monthly Service Provision % (&gt;=65%)</v>
      </c>
      <c r="B1058" s="211">
        <f>'MH Measure Summary'!T40</f>
        <v>0.26135831381732999</v>
      </c>
    </row>
    <row r="1059" spans="1:2" x14ac:dyDescent="0.25">
      <c r="A1059" s="39" t="str">
        <f t="shared" si="70"/>
        <v>Child and Youth School % (&gt;=60%)</v>
      </c>
      <c r="B1059" s="210">
        <f>'MH Measure Summary'!U40</f>
        <v>0.86399999999999999</v>
      </c>
    </row>
    <row r="1060" spans="1:2" x14ac:dyDescent="0.25">
      <c r="A1060" s="39" t="str">
        <f t="shared" si="70"/>
        <v>Family and Living Situation % (&gt;=67.5%)</v>
      </c>
      <c r="B1060" s="210">
        <f>'MH Measure Summary'!V40</f>
        <v>0.88900000000000001</v>
      </c>
    </row>
    <row r="1061" spans="1:2" x14ac:dyDescent="0.25">
      <c r="A1061" s="39" t="str">
        <f t="shared" si="70"/>
        <v>Follow-Up Within 7 Days: Face-to-Face (CARE Based) % (&gt;=75% Annual Measure)</v>
      </c>
      <c r="B1061" s="211">
        <f>'MH Measure Summary'!W40</f>
        <v>1</v>
      </c>
    </row>
    <row r="1062" spans="1:2" x14ac:dyDescent="0.25">
      <c r="A1062" s="39" t="str">
        <f t="shared" ref="A1062:A1064" si="71">A26</f>
        <v>Long-Term Services and Support Screen Follow-Up (&gt;=70% Annual Measure)</v>
      </c>
      <c r="B1062" s="211">
        <f>'MH Measure Summary'!X40</f>
        <v>0</v>
      </c>
    </row>
    <row r="1063" spans="1:2" x14ac:dyDescent="0.25">
      <c r="A1063" s="39" t="str">
        <f t="shared" si="71"/>
        <v>Community Linkage % (&gt;=23% Annual Measure)</v>
      </c>
      <c r="B1063" s="211">
        <f>'MH Measure Summary'!Y40</f>
        <v>0.35743973399833801</v>
      </c>
    </row>
    <row r="1064" spans="1:2" x14ac:dyDescent="0.25">
      <c r="A1064" s="39" t="str">
        <f t="shared" si="71"/>
        <v>Crisis Follow-Up Within 30 Days % (&gt;=90%)</v>
      </c>
      <c r="B1064" s="211">
        <f>'MH Measure Summary'!Z40</f>
        <v>1</v>
      </c>
    </row>
    <row r="1065" spans="1:2" x14ac:dyDescent="0.25">
      <c r="A1065" s="35"/>
      <c r="B1065" s="35"/>
    </row>
    <row r="1066" spans="1:2" ht="15.5" x14ac:dyDescent="0.35">
      <c r="A1066" s="183" t="s">
        <v>41</v>
      </c>
      <c r="B1066" s="35"/>
    </row>
    <row r="1067" spans="1:2" x14ac:dyDescent="0.25">
      <c r="A1067" s="40" t="s">
        <v>42</v>
      </c>
      <c r="B1067" s="36" t="s">
        <v>77</v>
      </c>
    </row>
    <row r="1068" spans="1:2" x14ac:dyDescent="0.25">
      <c r="A1068" s="39" t="str">
        <f t="shared" ref="A1068:A1089" si="72">A4</f>
        <v>Service Target Adult % (&gt;=100%)</v>
      </c>
      <c r="B1068" s="113">
        <f>'MH Measure Summary'!B41</f>
        <v>1.0994431185361999</v>
      </c>
    </row>
    <row r="1069" spans="1:2" x14ac:dyDescent="0.25">
      <c r="A1069" s="39" t="str">
        <f t="shared" si="72"/>
        <v>Adult Counseling Target % (&gt;= 12%)</v>
      </c>
      <c r="B1069" s="113">
        <f>'MH Measure Summary'!C41</f>
        <v>0.29882604055496298</v>
      </c>
    </row>
    <row r="1070" spans="1:2" x14ac:dyDescent="0.25">
      <c r="A1070" s="39" t="str">
        <f t="shared" si="72"/>
        <v>ACT Target % (&gt;=54%)</v>
      </c>
      <c r="B1070" s="113">
        <f>'MH Measure Summary'!D41</f>
        <v>0.86774193548387102</v>
      </c>
    </row>
    <row r="1071" spans="1:2" x14ac:dyDescent="0.25">
      <c r="A1071" s="39" t="str">
        <f t="shared" si="72"/>
        <v>Child and Youth Service Target % (&gt;=100%)</v>
      </c>
      <c r="B1071" s="113">
        <f>'MH Measure Summary'!E41</f>
        <v>1.21675191815857</v>
      </c>
    </row>
    <row r="1072" spans="1:2" x14ac:dyDescent="0.25">
      <c r="A1072" s="39" t="str">
        <f t="shared" si="72"/>
        <v>Family Partner Supports Services for LOCs 2, 3, 4 and YC % (&gt;=10%)</v>
      </c>
      <c r="B1072" s="113">
        <f>'MH Measure Summary'!F41</f>
        <v>0.167355371900826</v>
      </c>
    </row>
    <row r="1073" spans="1:2" x14ac:dyDescent="0.25">
      <c r="A1073" s="39" t="str">
        <f t="shared" si="72"/>
        <v>Community Tenure 2020 % (&gt;=96.8%)</v>
      </c>
      <c r="B1073" s="114">
        <f>'MH Measure Summary'!G41</f>
        <v>0.99299999999999999</v>
      </c>
    </row>
    <row r="1074" spans="1:2" x14ac:dyDescent="0.25">
      <c r="A1074" s="39" t="str">
        <f t="shared" si="72"/>
        <v>Adult Improvement % (&gt;=20%)</v>
      </c>
      <c r="B1074" s="113">
        <f>'MH Measure Summary'!H41</f>
        <v>0.40712468193384199</v>
      </c>
    </row>
    <row r="1075" spans="1:2" x14ac:dyDescent="0.25">
      <c r="A1075" s="39" t="str">
        <f t="shared" si="72"/>
        <v>Adult Monthly Service Provision % (&gt;=65.6%)</v>
      </c>
      <c r="B1075" s="114">
        <f>'MH Measure Summary'!I41</f>
        <v>0.29562223315297598</v>
      </c>
    </row>
    <row r="1076" spans="1:2" x14ac:dyDescent="0.25">
      <c r="A1076" s="39" t="str">
        <f t="shared" si="72"/>
        <v>Employment Improvement % (&gt;=39.8%)</v>
      </c>
      <c r="B1076" s="114">
        <f>'MH Measure Summary'!J41</f>
        <v>0.85899999999999999</v>
      </c>
    </row>
    <row r="1077" spans="1:2" x14ac:dyDescent="0.25">
      <c r="A1077" s="39" t="str">
        <f t="shared" si="72"/>
        <v>Residential Stability % (&gt;=84%)</v>
      </c>
      <c r="B1077" s="114">
        <f>'MH Measure Summary'!K41</f>
        <v>0.89600000000000002</v>
      </c>
    </row>
    <row r="1078" spans="1:2" x14ac:dyDescent="0.25">
      <c r="A1078" s="39" t="str">
        <f t="shared" si="72"/>
        <v>Educational or Volunteering Strengths % (&gt;=26.5%)</v>
      </c>
      <c r="B1078" s="114">
        <f>'MH Measure Summary'!L41</f>
        <v>0.26100000000000001</v>
      </c>
    </row>
    <row r="1079" spans="1:2" x14ac:dyDescent="0.25">
      <c r="A1079" s="39" t="str">
        <f t="shared" si="72"/>
        <v>Hospitalization % (&lt;=1.9%)</v>
      </c>
      <c r="B1079" s="114">
        <f>'MH Measure Summary'!M41</f>
        <v>6.6976637693924703E-3</v>
      </c>
    </row>
    <row r="1080" spans="1:2" x14ac:dyDescent="0.25">
      <c r="A1080" s="39" t="str">
        <f t="shared" si="72"/>
        <v>Effective Crisis Response % (&gt;=75.1%)</v>
      </c>
      <c r="B1080" s="114">
        <f>'MH Measure Summary'!N41</f>
        <v>0.87092882991556098</v>
      </c>
    </row>
    <row r="1081" spans="1:2" x14ac:dyDescent="0.25">
      <c r="A1081" s="39" t="str">
        <f t="shared" si="72"/>
        <v>Frequent Admission % (&lt;=0.3%)</v>
      </c>
      <c r="B1081" s="114">
        <f>'MH Measure Summary'!O41</f>
        <v>4.8440811383590698E-4</v>
      </c>
    </row>
    <row r="1082" spans="1:2" x14ac:dyDescent="0.25">
      <c r="A1082" s="39" t="str">
        <f t="shared" si="72"/>
        <v>Access to Crisis Response Services % (&gt;=52.2%)</v>
      </c>
      <c r="B1082" s="114">
        <f>'MH Measure Summary'!P41</f>
        <v>0.29520295202952002</v>
      </c>
    </row>
    <row r="1083" spans="1:2" x14ac:dyDescent="0.25">
      <c r="A1083" s="39" t="str">
        <f t="shared" si="72"/>
        <v>Jail Diversion % (&lt;=10.46%)</v>
      </c>
      <c r="B1083" s="115">
        <f>'MH Measure Summary'!Q41</f>
        <v>0.12526585365853701</v>
      </c>
    </row>
    <row r="1084" spans="1:2" x14ac:dyDescent="0.25">
      <c r="A1084" s="39" t="str">
        <f t="shared" si="72"/>
        <v>Juvenile Justice Avoidance % (&gt;=95%)</v>
      </c>
      <c r="B1084" s="113">
        <f>'MH Measure Summary'!R41</f>
        <v>0.99031007751938005</v>
      </c>
    </row>
    <row r="1085" spans="1:2" x14ac:dyDescent="0.25">
      <c r="A1085" s="39" t="str">
        <f t="shared" si="72"/>
        <v>Child and Youth Improvement Measure % (&gt;=25%)</v>
      </c>
      <c r="B1085" s="113">
        <f>'MH Measure Summary'!S41</f>
        <v>0.56100000000000005</v>
      </c>
    </row>
    <row r="1086" spans="1:2" x14ac:dyDescent="0.25">
      <c r="A1086" s="39" t="str">
        <f t="shared" si="72"/>
        <v>Child and Youth Monthly Service Provision % (&gt;=65%)</v>
      </c>
      <c r="B1086" s="113">
        <f>'MH Measure Summary'!T41</f>
        <v>0.29562223315297598</v>
      </c>
    </row>
    <row r="1087" spans="1:2" x14ac:dyDescent="0.25">
      <c r="A1087" s="39" t="str">
        <f t="shared" si="72"/>
        <v>Child and Youth School % (&gt;=60%)</v>
      </c>
      <c r="B1087" s="114">
        <f>'MH Measure Summary'!U41</f>
        <v>0.76200000000000001</v>
      </c>
    </row>
    <row r="1088" spans="1:2" x14ac:dyDescent="0.25">
      <c r="A1088" s="39" t="str">
        <f t="shared" si="72"/>
        <v>Family and Living Situation % (&gt;=67.5%)</v>
      </c>
      <c r="B1088" s="114">
        <f>'MH Measure Summary'!V41</f>
        <v>0.73399999999999999</v>
      </c>
    </row>
    <row r="1089" spans="1:2" x14ac:dyDescent="0.25">
      <c r="A1089" s="39" t="str">
        <f t="shared" si="72"/>
        <v>Follow-Up Within 7 Days: Face-to-Face (CARE Based) % (&gt;=75% Annual Measure)</v>
      </c>
      <c r="B1089" s="113">
        <f>'MH Measure Summary'!W41</f>
        <v>0.87142857142857144</v>
      </c>
    </row>
    <row r="1090" spans="1:2" x14ac:dyDescent="0.25">
      <c r="A1090" s="39" t="str">
        <f t="shared" ref="A1090:A1092" si="73">A26</f>
        <v>Long-Term Services and Support Screen Follow-Up (&gt;=70% Annual Measure)</v>
      </c>
      <c r="B1090" s="113">
        <f>'MH Measure Summary'!X41</f>
        <v>1</v>
      </c>
    </row>
    <row r="1091" spans="1:2" x14ac:dyDescent="0.25">
      <c r="A1091" s="39" t="str">
        <f t="shared" si="73"/>
        <v>Community Linkage % (&gt;=23% Annual Measure)</v>
      </c>
      <c r="B1091" s="113">
        <f>'MH Measure Summary'!Y41</f>
        <v>0.36790310370931101</v>
      </c>
    </row>
    <row r="1092" spans="1:2" x14ac:dyDescent="0.25">
      <c r="A1092" s="39" t="str">
        <f t="shared" si="73"/>
        <v>Crisis Follow-Up Within 30 Days % (&gt;=90%)</v>
      </c>
      <c r="B1092" s="113">
        <f>'MH Measure Summary'!Z41</f>
        <v>0.96629213483146104</v>
      </c>
    </row>
    <row r="1093" spans="1:2" hidden="1" x14ac:dyDescent="0.25">
      <c r="A1093" s="53"/>
      <c r="B1093" s="51"/>
    </row>
    <row r="1094" spans="1:2" hidden="1" x14ac:dyDescent="0.25"/>
    <row r="1095" spans="1:2" hidden="1" x14ac:dyDescent="0.25"/>
    <row r="1096" spans="1:2" hidden="1" x14ac:dyDescent="0.25"/>
    <row r="1097" spans="1:2" hidden="1" x14ac:dyDescent="0.25"/>
    <row r="1098" spans="1:2" hidden="1" x14ac:dyDescent="0.25"/>
    <row r="1099" spans="1:2" hidden="1" x14ac:dyDescent="0.25"/>
    <row r="1100" spans="1:2" hidden="1" x14ac:dyDescent="0.25"/>
    <row r="1101" spans="1:2" hidden="1" x14ac:dyDescent="0.25"/>
    <row r="1102" spans="1:2" hidden="1" x14ac:dyDescent="0.25"/>
    <row r="1103" spans="1:2" hidden="1" x14ac:dyDescent="0.25"/>
    <row r="1104" spans="1:2"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sheetData>
  <mergeCells count="1">
    <mergeCell ref="A1:B1"/>
  </mergeCells>
  <conditionalFormatting sqref="B339">
    <cfRule type="cellIs" dxfId="1064" priority="9613" stopIfTrue="1" operator="lessThan">
      <formula>0.1</formula>
    </cfRule>
  </conditionalFormatting>
  <conditionalFormatting sqref="B423">
    <cfRule type="cellIs" dxfId="1063" priority="9596" stopIfTrue="1" operator="lessThan">
      <formula>0.95</formula>
    </cfRule>
  </conditionalFormatting>
  <conditionalFormatting sqref="B1093">
    <cfRule type="cellIs" dxfId="1062" priority="3740" operator="greaterThan">
      <formula>0.6</formula>
    </cfRule>
  </conditionalFormatting>
  <conditionalFormatting sqref="B877">
    <cfRule type="cellIs" dxfId="1061" priority="2709" operator="lessThan">
      <formula>0.968</formula>
    </cfRule>
  </conditionalFormatting>
  <conditionalFormatting sqref="B884">
    <cfRule type="cellIs" dxfId="1060" priority="2700" operator="lessThan">
      <formula>0.751</formula>
    </cfRule>
  </conditionalFormatting>
  <conditionalFormatting sqref="B890">
    <cfRule type="cellIs" dxfId="1059" priority="2696" operator="lessThan">
      <formula>0.65</formula>
    </cfRule>
  </conditionalFormatting>
  <conditionalFormatting sqref="B893">
    <cfRule type="cellIs" dxfId="1058" priority="2689" operator="lessThan">
      <formula>0.75</formula>
    </cfRule>
  </conditionalFormatting>
  <conditionalFormatting sqref="B895:B896">
    <cfRule type="cellIs" dxfId="1057" priority="2686" operator="lessThan">
      <formula>0.23</formula>
    </cfRule>
  </conditionalFormatting>
  <conditionalFormatting sqref="B26">
    <cfRule type="cellIs" dxfId="1056" priority="1894" operator="lessThan">
      <formula>0.7</formula>
    </cfRule>
  </conditionalFormatting>
  <conditionalFormatting sqref="B27">
    <cfRule type="cellIs" dxfId="1055" priority="1893" operator="lessThan">
      <formula>0.23</formula>
    </cfRule>
  </conditionalFormatting>
  <conditionalFormatting sqref="B552">
    <cfRule type="cellIs" dxfId="1054" priority="1454" operator="lessThan">
      <formula>0.95</formula>
    </cfRule>
  </conditionalFormatting>
  <conditionalFormatting sqref="B424">
    <cfRule type="cellIs" dxfId="1053" priority="1552" operator="lessThan">
      <formula>1</formula>
    </cfRule>
  </conditionalFormatting>
  <conditionalFormatting sqref="B166">
    <cfRule type="cellIs" dxfId="1052" priority="1831" operator="lessThan">
      <formula>0.7</formula>
    </cfRule>
  </conditionalFormatting>
  <conditionalFormatting sqref="B167">
    <cfRule type="cellIs" dxfId="1051" priority="1830" operator="lessThan">
      <formula>0.23</formula>
    </cfRule>
  </conditionalFormatting>
  <conditionalFormatting sqref="B144">
    <cfRule type="cellIs" dxfId="1050" priority="1829" operator="lessThan">
      <formula>1</formula>
    </cfRule>
  </conditionalFormatting>
  <conditionalFormatting sqref="B145">
    <cfRule type="cellIs" dxfId="1049" priority="1827" operator="lessThan">
      <formula>0.12</formula>
    </cfRule>
  </conditionalFormatting>
  <conditionalFormatting sqref="B146">
    <cfRule type="cellIs" dxfId="1048" priority="1826" operator="lessThan">
      <formula>0.54</formula>
    </cfRule>
  </conditionalFormatting>
  <conditionalFormatting sqref="B147">
    <cfRule type="cellIs" dxfId="1047" priority="1825" operator="lessThan">
      <formula>1</formula>
    </cfRule>
  </conditionalFormatting>
  <conditionalFormatting sqref="B148">
    <cfRule type="cellIs" dxfId="1046" priority="1823" operator="lessThan">
      <formula>0.1</formula>
    </cfRule>
  </conditionalFormatting>
  <conditionalFormatting sqref="B149">
    <cfRule type="cellIs" dxfId="1045" priority="1821" operator="lessThan">
      <formula>0.964</formula>
    </cfRule>
  </conditionalFormatting>
  <conditionalFormatting sqref="B150">
    <cfRule type="cellIs" dxfId="1044" priority="1820" operator="lessThan">
      <formula>0.2</formula>
    </cfRule>
  </conditionalFormatting>
  <conditionalFormatting sqref="B151">
    <cfRule type="cellIs" dxfId="1043" priority="1819" operator="lessThan">
      <formula>0.656</formula>
    </cfRule>
  </conditionalFormatting>
  <conditionalFormatting sqref="B155">
    <cfRule type="cellIs" dxfId="1042" priority="1818" operator="greaterThan">
      <formula>0.019</formula>
    </cfRule>
  </conditionalFormatting>
  <conditionalFormatting sqref="B156">
    <cfRule type="cellIs" dxfId="1041" priority="1817" operator="lessThan">
      <formula>0.751</formula>
    </cfRule>
  </conditionalFormatting>
  <conditionalFormatting sqref="B159">
    <cfRule type="cellIs" dxfId="1040" priority="1815" operator="greaterThan">
      <formula>0.1046</formula>
    </cfRule>
  </conditionalFormatting>
  <conditionalFormatting sqref="B160">
    <cfRule type="cellIs" dxfId="1039" priority="1814" operator="lessThan">
      <formula>0.95</formula>
    </cfRule>
  </conditionalFormatting>
  <conditionalFormatting sqref="B161">
    <cfRule type="cellIs" dxfId="1038" priority="1811" operator="lessThan">
      <formula>0.25</formula>
    </cfRule>
  </conditionalFormatting>
  <conditionalFormatting sqref="B162">
    <cfRule type="cellIs" dxfId="1037" priority="1810" operator="lessThan">
      <formula>0.65</formula>
    </cfRule>
  </conditionalFormatting>
  <conditionalFormatting sqref="B165">
    <cfRule type="cellIs" dxfId="1036" priority="1808" operator="lessThan">
      <formula>0.75</formula>
    </cfRule>
  </conditionalFormatting>
  <conditionalFormatting sqref="B168">
    <cfRule type="cellIs" dxfId="1035" priority="1807" operator="lessThan">
      <formula>0.9</formula>
    </cfRule>
  </conditionalFormatting>
  <conditionalFormatting sqref="B157">
    <cfRule type="cellIs" dxfId="1034" priority="1805" operator="greaterThan">
      <formula>0.003</formula>
    </cfRule>
  </conditionalFormatting>
  <conditionalFormatting sqref="B539">
    <cfRule type="cellIs" dxfId="1033" priority="1465" operator="lessThan">
      <formula>1</formula>
    </cfRule>
  </conditionalFormatting>
  <conditionalFormatting sqref="B585">
    <cfRule type="cellIs" dxfId="1032" priority="1423" operator="lessThan">
      <formula>0.75</formula>
    </cfRule>
  </conditionalFormatting>
  <conditionalFormatting sqref="B588">
    <cfRule type="cellIs" dxfId="1031" priority="1422" operator="lessThan">
      <formula>0.9</formula>
    </cfRule>
  </conditionalFormatting>
  <conditionalFormatting sqref="B412">
    <cfRule type="cellIs" dxfId="1030" priority="1565" operator="lessThan">
      <formula>0.95</formula>
    </cfRule>
  </conditionalFormatting>
  <conditionalFormatting sqref="B418">
    <cfRule type="cellIs" dxfId="1029" priority="1582" operator="lessThan">
      <formula>0.7</formula>
    </cfRule>
  </conditionalFormatting>
  <conditionalFormatting sqref="B419:B420">
    <cfRule type="cellIs" dxfId="1028" priority="1581" operator="lessThan">
      <formula>0.9</formula>
    </cfRule>
  </conditionalFormatting>
  <conditionalFormatting sqref="B396">
    <cfRule type="cellIs" dxfId="1027" priority="1580" operator="lessThan">
      <formula>1</formula>
    </cfRule>
  </conditionalFormatting>
  <conditionalFormatting sqref="B397">
    <cfRule type="cellIs" dxfId="1026" priority="1578" operator="lessThan">
      <formula>0.12</formula>
    </cfRule>
  </conditionalFormatting>
  <conditionalFormatting sqref="B398">
    <cfRule type="cellIs" dxfId="1025" priority="1577" operator="lessThan">
      <formula>0.54</formula>
    </cfRule>
  </conditionalFormatting>
  <conditionalFormatting sqref="B399">
    <cfRule type="cellIs" dxfId="1024" priority="1576" operator="lessThan">
      <formula>1</formula>
    </cfRule>
  </conditionalFormatting>
  <conditionalFormatting sqref="B400">
    <cfRule type="cellIs" dxfId="1023" priority="1574" operator="lessThan">
      <formula>0.1</formula>
    </cfRule>
  </conditionalFormatting>
  <conditionalFormatting sqref="B401">
    <cfRule type="cellIs" dxfId="1022" priority="1572" operator="lessThan">
      <formula>0.968</formula>
    </cfRule>
  </conditionalFormatting>
  <conditionalFormatting sqref="B402">
    <cfRule type="cellIs" dxfId="1021" priority="1571" operator="lessThan">
      <formula>0.2</formula>
    </cfRule>
  </conditionalFormatting>
  <conditionalFormatting sqref="B403">
    <cfRule type="cellIs" dxfId="1020" priority="1570" operator="lessThan">
      <formula>0.656</formula>
    </cfRule>
  </conditionalFormatting>
  <conditionalFormatting sqref="B407">
    <cfRule type="cellIs" dxfId="1019" priority="1569" operator="greaterThan">
      <formula>0.019</formula>
    </cfRule>
  </conditionalFormatting>
  <conditionalFormatting sqref="B408">
    <cfRule type="cellIs" dxfId="1018" priority="1568" operator="lessThan">
      <formula>0.751</formula>
    </cfRule>
  </conditionalFormatting>
  <conditionalFormatting sqref="B410">
    <cfRule type="cellIs" dxfId="1017" priority="1558" operator="lessThan">
      <formula>0.522</formula>
    </cfRule>
    <cfRule type="cellIs" dxfId="1016" priority="1567" operator="lessThan">
      <formula>0.522</formula>
    </cfRule>
  </conditionalFormatting>
  <conditionalFormatting sqref="B411">
    <cfRule type="cellIs" dxfId="1015" priority="1566" operator="greaterThan">
      <formula>0.1046</formula>
    </cfRule>
  </conditionalFormatting>
  <conditionalFormatting sqref="B413">
    <cfRule type="cellIs" dxfId="1014" priority="1562" operator="lessThan">
      <formula>0.25</formula>
    </cfRule>
  </conditionalFormatting>
  <conditionalFormatting sqref="B446">
    <cfRule type="cellIs" dxfId="1013" priority="1554" operator="lessThan">
      <formula>0.7</formula>
    </cfRule>
  </conditionalFormatting>
  <conditionalFormatting sqref="B447">
    <cfRule type="cellIs" dxfId="1012" priority="1553" operator="lessThan">
      <formula>0.23</formula>
    </cfRule>
  </conditionalFormatting>
  <conditionalFormatting sqref="B425">
    <cfRule type="cellIs" dxfId="1011" priority="1550" operator="lessThan">
      <formula>0.12</formula>
    </cfRule>
  </conditionalFormatting>
  <conditionalFormatting sqref="B426">
    <cfRule type="cellIs" dxfId="1010" priority="1549" operator="lessThan">
      <formula>0.54</formula>
    </cfRule>
  </conditionalFormatting>
  <conditionalFormatting sqref="B427">
    <cfRule type="cellIs" dxfId="1009" priority="1548" operator="lessThan">
      <formula>1</formula>
    </cfRule>
  </conditionalFormatting>
  <conditionalFormatting sqref="B428">
    <cfRule type="cellIs" dxfId="1008" priority="1546" operator="lessThan">
      <formula>0.1</formula>
    </cfRule>
  </conditionalFormatting>
  <conditionalFormatting sqref="B429">
    <cfRule type="cellIs" dxfId="1007" priority="1544" operator="lessThan">
      <formula>0.968</formula>
    </cfRule>
  </conditionalFormatting>
  <conditionalFormatting sqref="B430">
    <cfRule type="cellIs" dxfId="1006" priority="1543" operator="lessThan">
      <formula>0.2</formula>
    </cfRule>
  </conditionalFormatting>
  <conditionalFormatting sqref="B431">
    <cfRule type="cellIs" dxfId="1005" priority="1542" operator="lessThan">
      <formula>0.656</formula>
    </cfRule>
  </conditionalFormatting>
  <conditionalFormatting sqref="B435">
    <cfRule type="cellIs" dxfId="1004" priority="1541" operator="greaterThan">
      <formula>0.019</formula>
    </cfRule>
  </conditionalFormatting>
  <conditionalFormatting sqref="B436">
    <cfRule type="cellIs" dxfId="1003" priority="1540" operator="lessThan">
      <formula>0.751</formula>
    </cfRule>
  </conditionalFormatting>
  <conditionalFormatting sqref="B438">
    <cfRule type="cellIs" dxfId="1002" priority="1530" operator="lessThan">
      <formula>0.522</formula>
    </cfRule>
    <cfRule type="cellIs" dxfId="1001" priority="1539" operator="lessThan">
      <formula>0.522</formula>
    </cfRule>
  </conditionalFormatting>
  <conditionalFormatting sqref="B439">
    <cfRule type="cellIs" dxfId="1000" priority="1538" operator="greaterThan">
      <formula>0.1046</formula>
    </cfRule>
  </conditionalFormatting>
  <conditionalFormatting sqref="B440">
    <cfRule type="cellIs" dxfId="999" priority="1537" operator="lessThan">
      <formula>0.95</formula>
    </cfRule>
  </conditionalFormatting>
  <conditionalFormatting sqref="B441">
    <cfRule type="cellIs" dxfId="998" priority="1534" operator="lessThan">
      <formula>0.25</formula>
    </cfRule>
  </conditionalFormatting>
  <conditionalFormatting sqref="B442">
    <cfRule type="cellIs" dxfId="997" priority="1533" operator="lessThan">
      <formula>0.65</formula>
    </cfRule>
  </conditionalFormatting>
  <conditionalFormatting sqref="B445">
    <cfRule type="cellIs" dxfId="996" priority="1532" operator="lessThan">
      <formula>0.75</formula>
    </cfRule>
  </conditionalFormatting>
  <conditionalFormatting sqref="B448">
    <cfRule type="cellIs" dxfId="995" priority="1531" operator="lessThan">
      <formula>0.9</formula>
    </cfRule>
  </conditionalFormatting>
  <conditionalFormatting sqref="B437">
    <cfRule type="cellIs" dxfId="994" priority="1529" operator="greaterThan">
      <formula>0.003</formula>
    </cfRule>
  </conditionalFormatting>
  <conditionalFormatting sqref="B502">
    <cfRule type="cellIs" dxfId="993" priority="1498" operator="lessThan">
      <formula>0.7</formula>
    </cfRule>
  </conditionalFormatting>
  <conditionalFormatting sqref="B503">
    <cfRule type="cellIs" dxfId="992" priority="1497" operator="lessThan">
      <formula>0.23</formula>
    </cfRule>
  </conditionalFormatting>
  <conditionalFormatting sqref="B481">
    <cfRule type="cellIs" dxfId="991" priority="1494" operator="lessThan">
      <formula>0.12</formula>
    </cfRule>
  </conditionalFormatting>
  <conditionalFormatting sqref="B482">
    <cfRule type="cellIs" dxfId="990" priority="1493" operator="lessThan">
      <formula>0.54</formula>
    </cfRule>
  </conditionalFormatting>
  <conditionalFormatting sqref="B483">
    <cfRule type="cellIs" dxfId="989" priority="1492" operator="lessThan">
      <formula>1</formula>
    </cfRule>
  </conditionalFormatting>
  <conditionalFormatting sqref="B484">
    <cfRule type="cellIs" dxfId="988" priority="1490" operator="lessThan">
      <formula>0.1</formula>
    </cfRule>
  </conditionalFormatting>
  <conditionalFormatting sqref="B485">
    <cfRule type="cellIs" dxfId="987" priority="1488" operator="lessThan">
      <formula>0.968</formula>
    </cfRule>
  </conditionalFormatting>
  <conditionalFormatting sqref="B486">
    <cfRule type="cellIs" dxfId="986" priority="1487" operator="lessThan">
      <formula>0.2</formula>
    </cfRule>
  </conditionalFormatting>
  <conditionalFormatting sqref="B491">
    <cfRule type="cellIs" dxfId="985" priority="1485" operator="greaterThan">
      <formula>0.019</formula>
    </cfRule>
  </conditionalFormatting>
  <conditionalFormatting sqref="B495">
    <cfRule type="cellIs" dxfId="984" priority="1482" operator="greaterThan">
      <formula>0.1046</formula>
    </cfRule>
  </conditionalFormatting>
  <conditionalFormatting sqref="B496">
    <cfRule type="cellIs" dxfId="983" priority="1481" operator="lessThan">
      <formula>0.95</formula>
    </cfRule>
  </conditionalFormatting>
  <conditionalFormatting sqref="B497">
    <cfRule type="cellIs" dxfId="982" priority="1478" operator="lessThan">
      <formula>0.25</formula>
    </cfRule>
  </conditionalFormatting>
  <conditionalFormatting sqref="B504">
    <cfRule type="cellIs" dxfId="981" priority="1475" operator="lessThan">
      <formula>0.9</formula>
    </cfRule>
  </conditionalFormatting>
  <conditionalFormatting sqref="B493">
    <cfRule type="cellIs" dxfId="980" priority="1473" operator="greaterThan">
      <formula>0.003</formula>
    </cfRule>
  </conditionalFormatting>
  <conditionalFormatting sqref="B558">
    <cfRule type="cellIs" dxfId="979" priority="1470" operator="lessThan">
      <formula>0.7</formula>
    </cfRule>
  </conditionalFormatting>
  <conditionalFormatting sqref="B559">
    <cfRule type="cellIs" dxfId="978" priority="1469" operator="lessThan">
      <formula>0.23</formula>
    </cfRule>
  </conditionalFormatting>
  <conditionalFormatting sqref="B537">
    <cfRule type="cellIs" dxfId="977" priority="1467" operator="lessThan">
      <formula>0.12</formula>
    </cfRule>
  </conditionalFormatting>
  <conditionalFormatting sqref="B538">
    <cfRule type="cellIs" dxfId="976" priority="1466" operator="lessThan">
      <formula>0.54</formula>
    </cfRule>
  </conditionalFormatting>
  <conditionalFormatting sqref="B540">
    <cfRule type="cellIs" dxfId="975" priority="1463" operator="lessThan">
      <formula>0.1</formula>
    </cfRule>
  </conditionalFormatting>
  <conditionalFormatting sqref="B541">
    <cfRule type="cellIs" dxfId="974" priority="1461" operator="lessThan">
      <formula>0.968</formula>
    </cfRule>
  </conditionalFormatting>
  <conditionalFormatting sqref="B542">
    <cfRule type="cellIs" dxfId="973" priority="1460" operator="lessThan">
      <formula>0.2</formula>
    </cfRule>
  </conditionalFormatting>
  <conditionalFormatting sqref="B547">
    <cfRule type="cellIs" dxfId="972" priority="1458" operator="greaterThan">
      <formula>0.019</formula>
    </cfRule>
  </conditionalFormatting>
  <conditionalFormatting sqref="B548">
    <cfRule type="cellIs" dxfId="971" priority="1457" operator="lessThan">
      <formula>0.751</formula>
    </cfRule>
  </conditionalFormatting>
  <conditionalFormatting sqref="B553">
    <cfRule type="cellIs" dxfId="970" priority="1451" operator="lessThan">
      <formula>0.25</formula>
    </cfRule>
  </conditionalFormatting>
  <conditionalFormatting sqref="B557">
    <cfRule type="cellIs" dxfId="969" priority="1449" operator="lessThan">
      <formula>0.75</formula>
    </cfRule>
  </conditionalFormatting>
  <conditionalFormatting sqref="B560">
    <cfRule type="cellIs" dxfId="968" priority="1448" operator="lessThan">
      <formula>0.9</formula>
    </cfRule>
  </conditionalFormatting>
  <conditionalFormatting sqref="B549">
    <cfRule type="cellIs" dxfId="967" priority="1446" operator="greaterThan">
      <formula>0.003</formula>
    </cfRule>
  </conditionalFormatting>
  <conditionalFormatting sqref="B586">
    <cfRule type="cellIs" dxfId="966" priority="1443" operator="lessThan">
      <formula>0.7</formula>
    </cfRule>
  </conditionalFormatting>
  <conditionalFormatting sqref="B587">
    <cfRule type="cellIs" dxfId="965" priority="1442" operator="lessThan">
      <formula>0.23</formula>
    </cfRule>
  </conditionalFormatting>
  <conditionalFormatting sqref="B565">
    <cfRule type="cellIs" dxfId="964" priority="1440" operator="lessThan">
      <formula>0.12</formula>
    </cfRule>
  </conditionalFormatting>
  <conditionalFormatting sqref="B566">
    <cfRule type="cellIs" dxfId="963" priority="1439" operator="lessThan">
      <formula>0.54</formula>
    </cfRule>
  </conditionalFormatting>
  <conditionalFormatting sqref="B568">
    <cfRule type="cellIs" dxfId="962" priority="1436" operator="lessThan">
      <formula>0.1</formula>
    </cfRule>
  </conditionalFormatting>
  <conditionalFormatting sqref="B569">
    <cfRule type="cellIs" dxfId="961" priority="1434" operator="lessThan">
      <formula>0.964</formula>
    </cfRule>
  </conditionalFormatting>
  <conditionalFormatting sqref="B575">
    <cfRule type="cellIs" dxfId="960" priority="1432" operator="greaterThan">
      <formula>0.019</formula>
    </cfRule>
  </conditionalFormatting>
  <conditionalFormatting sqref="B576">
    <cfRule type="cellIs" dxfId="959" priority="1431" operator="lessThan">
      <formula>0.751</formula>
    </cfRule>
  </conditionalFormatting>
  <conditionalFormatting sqref="B579">
    <cfRule type="cellIs" dxfId="958" priority="1429" operator="greaterThan">
      <formula>0.1046</formula>
    </cfRule>
  </conditionalFormatting>
  <conditionalFormatting sqref="B580">
    <cfRule type="cellIs" dxfId="957" priority="1428" operator="lessThan">
      <formula>0.95</formula>
    </cfRule>
  </conditionalFormatting>
  <conditionalFormatting sqref="B581">
    <cfRule type="cellIs" dxfId="956" priority="1425" operator="lessThan">
      <formula>0.25</formula>
    </cfRule>
  </conditionalFormatting>
  <conditionalFormatting sqref="B577">
    <cfRule type="cellIs" dxfId="955" priority="1420" operator="greaterThan">
      <formula>0.003</formula>
    </cfRule>
  </conditionalFormatting>
  <conditionalFormatting sqref="B614">
    <cfRule type="cellIs" dxfId="954" priority="1417" operator="lessThan">
      <formula>0.7</formula>
    </cfRule>
  </conditionalFormatting>
  <conditionalFormatting sqref="B615">
    <cfRule type="cellIs" dxfId="953" priority="1416" operator="lessThan">
      <formula>0.23</formula>
    </cfRule>
  </conditionalFormatting>
  <conditionalFormatting sqref="B593">
    <cfRule type="cellIs" dxfId="952" priority="1414" operator="lessThan">
      <formula>0.12</formula>
    </cfRule>
  </conditionalFormatting>
  <conditionalFormatting sqref="B594">
    <cfRule type="cellIs" dxfId="951" priority="1413" operator="lessThan">
      <formula>0.54</formula>
    </cfRule>
  </conditionalFormatting>
  <conditionalFormatting sqref="B595">
    <cfRule type="cellIs" dxfId="950" priority="1412" operator="lessThan">
      <formula>1</formula>
    </cfRule>
  </conditionalFormatting>
  <conditionalFormatting sqref="B596">
    <cfRule type="cellIs" dxfId="949" priority="1410" operator="lessThan">
      <formula>0.1</formula>
    </cfRule>
  </conditionalFormatting>
  <conditionalFormatting sqref="B597">
    <cfRule type="cellIs" dxfId="948" priority="1408" operator="lessThan">
      <formula>0.968</formula>
    </cfRule>
  </conditionalFormatting>
  <conditionalFormatting sqref="B598">
    <cfRule type="cellIs" dxfId="947" priority="1407" operator="lessThan">
      <formula>0.2</formula>
    </cfRule>
  </conditionalFormatting>
  <conditionalFormatting sqref="B603">
    <cfRule type="cellIs" dxfId="946" priority="1406" operator="greaterThan">
      <formula>0.019</formula>
    </cfRule>
  </conditionalFormatting>
  <conditionalFormatting sqref="B604">
    <cfRule type="cellIs" dxfId="945" priority="1405" operator="lessThan">
      <formula>0.751</formula>
    </cfRule>
  </conditionalFormatting>
  <conditionalFormatting sqref="B606">
    <cfRule type="cellIs" dxfId="944" priority="1395" operator="lessThan">
      <formula>0.522</formula>
    </cfRule>
  </conditionalFormatting>
  <conditionalFormatting sqref="B607">
    <cfRule type="cellIs" dxfId="943" priority="1403" operator="greaterThan">
      <formula>0.1046</formula>
    </cfRule>
  </conditionalFormatting>
  <conditionalFormatting sqref="B608">
    <cfRule type="cellIs" dxfId="942" priority="1402" operator="lessThan">
      <formula>0.95</formula>
    </cfRule>
  </conditionalFormatting>
  <conditionalFormatting sqref="B609">
    <cfRule type="cellIs" dxfId="941" priority="1399" operator="lessThan">
      <formula>0.25</formula>
    </cfRule>
  </conditionalFormatting>
  <conditionalFormatting sqref="B613">
    <cfRule type="cellIs" dxfId="940" priority="1397" operator="lessThan">
      <formula>0.75</formula>
    </cfRule>
  </conditionalFormatting>
  <conditionalFormatting sqref="B616">
    <cfRule type="cellIs" dxfId="939" priority="1396" operator="lessThan">
      <formula>0.9</formula>
    </cfRule>
  </conditionalFormatting>
  <conditionalFormatting sqref="B642">
    <cfRule type="cellIs" dxfId="938" priority="1391" operator="lessThan">
      <formula>0.7</formula>
    </cfRule>
  </conditionalFormatting>
  <conditionalFormatting sqref="B643">
    <cfRule type="cellIs" dxfId="937" priority="1390" operator="lessThan">
      <formula>0.23</formula>
    </cfRule>
  </conditionalFormatting>
  <conditionalFormatting sqref="B621">
    <cfRule type="cellIs" dxfId="936" priority="1388" operator="lessThan">
      <formula>0.12</formula>
    </cfRule>
  </conditionalFormatting>
  <conditionalFormatting sqref="B622">
    <cfRule type="cellIs" dxfId="935" priority="1387" operator="lessThan">
      <formula>0.54</formula>
    </cfRule>
  </conditionalFormatting>
  <conditionalFormatting sqref="B623">
    <cfRule type="cellIs" dxfId="934" priority="1386" operator="lessThan">
      <formula>1</formula>
    </cfRule>
  </conditionalFormatting>
  <conditionalFormatting sqref="B624">
    <cfRule type="cellIs" dxfId="933" priority="1384" operator="lessThan">
      <formula>0.1</formula>
    </cfRule>
  </conditionalFormatting>
  <conditionalFormatting sqref="B625">
    <cfRule type="cellIs" dxfId="932" priority="1382" operator="lessThan">
      <formula>0.968</formula>
    </cfRule>
  </conditionalFormatting>
  <conditionalFormatting sqref="B626">
    <cfRule type="cellIs" dxfId="931" priority="1381" operator="lessThan">
      <formula>0.2</formula>
    </cfRule>
  </conditionalFormatting>
  <conditionalFormatting sqref="B631">
    <cfRule type="cellIs" dxfId="930" priority="1380" operator="greaterThan">
      <formula>0.019</formula>
    </cfRule>
  </conditionalFormatting>
  <conditionalFormatting sqref="B632">
    <cfRule type="cellIs" dxfId="929" priority="1379" operator="lessThan">
      <formula>0.751</formula>
    </cfRule>
  </conditionalFormatting>
  <conditionalFormatting sqref="B634">
    <cfRule type="cellIs" dxfId="928" priority="1369" operator="lessThan">
      <formula>0.522</formula>
    </cfRule>
    <cfRule type="cellIs" dxfId="927" priority="1378" operator="lessThan">
      <formula>0.522</formula>
    </cfRule>
  </conditionalFormatting>
  <conditionalFormatting sqref="B635">
    <cfRule type="cellIs" dxfId="926" priority="1377" operator="greaterThan">
      <formula>0.1046</formula>
    </cfRule>
  </conditionalFormatting>
  <conditionalFormatting sqref="B636">
    <cfRule type="cellIs" dxfId="925" priority="1376" operator="lessThan">
      <formula>0.95</formula>
    </cfRule>
  </conditionalFormatting>
  <conditionalFormatting sqref="B637">
    <cfRule type="cellIs" dxfId="924" priority="1373" operator="lessThan">
      <formula>0.25</formula>
    </cfRule>
  </conditionalFormatting>
  <conditionalFormatting sqref="B638">
    <cfRule type="cellIs" dxfId="923" priority="1372" operator="lessThan">
      <formula>0.65</formula>
    </cfRule>
  </conditionalFormatting>
  <conditionalFormatting sqref="B641">
    <cfRule type="cellIs" dxfId="922" priority="1371" operator="lessThan">
      <formula>0.75</formula>
    </cfRule>
  </conditionalFormatting>
  <conditionalFormatting sqref="B644">
    <cfRule type="cellIs" dxfId="921" priority="1370" operator="lessThan">
      <formula>0.9</formula>
    </cfRule>
  </conditionalFormatting>
  <conditionalFormatting sqref="B670">
    <cfRule type="cellIs" dxfId="920" priority="1365" operator="lessThan">
      <formula>0.7</formula>
    </cfRule>
  </conditionalFormatting>
  <conditionalFormatting sqref="B671">
    <cfRule type="cellIs" dxfId="919" priority="1364" operator="lessThan">
      <formula>0.23</formula>
    </cfRule>
  </conditionalFormatting>
  <conditionalFormatting sqref="B649">
    <cfRule type="cellIs" dxfId="918" priority="1362" operator="lessThan">
      <formula>0.12</formula>
    </cfRule>
  </conditionalFormatting>
  <conditionalFormatting sqref="B650">
    <cfRule type="cellIs" dxfId="917" priority="1361" operator="lessThan">
      <formula>0.54</formula>
    </cfRule>
  </conditionalFormatting>
  <conditionalFormatting sqref="B651">
    <cfRule type="cellIs" dxfId="916" priority="1360" operator="lessThan">
      <formula>1</formula>
    </cfRule>
  </conditionalFormatting>
  <conditionalFormatting sqref="B652">
    <cfRule type="cellIs" dxfId="915" priority="1358" operator="lessThan">
      <formula>0.1</formula>
    </cfRule>
  </conditionalFormatting>
  <conditionalFormatting sqref="B653">
    <cfRule type="cellIs" dxfId="914" priority="1356" operator="lessThan">
      <formula>0.968</formula>
    </cfRule>
  </conditionalFormatting>
  <conditionalFormatting sqref="B654">
    <cfRule type="cellIs" dxfId="913" priority="1355" operator="lessThan">
      <formula>0.2</formula>
    </cfRule>
  </conditionalFormatting>
  <conditionalFormatting sqref="B659">
    <cfRule type="cellIs" dxfId="912" priority="1354" operator="greaterThan">
      <formula>0.019</formula>
    </cfRule>
  </conditionalFormatting>
  <conditionalFormatting sqref="B660">
    <cfRule type="cellIs" dxfId="911" priority="1353" operator="lessThan">
      <formula>0.751</formula>
    </cfRule>
  </conditionalFormatting>
  <conditionalFormatting sqref="B662">
    <cfRule type="cellIs" dxfId="910" priority="1343" operator="lessThan">
      <formula>0.522</formula>
    </cfRule>
    <cfRule type="cellIs" dxfId="909" priority="1352" operator="lessThan">
      <formula>0.522</formula>
    </cfRule>
  </conditionalFormatting>
  <conditionalFormatting sqref="B663">
    <cfRule type="cellIs" dxfId="908" priority="1351" operator="greaterThan">
      <formula>0.1046</formula>
    </cfRule>
  </conditionalFormatting>
  <conditionalFormatting sqref="B664">
    <cfRule type="cellIs" dxfId="907" priority="1350" operator="lessThan">
      <formula>0.95</formula>
    </cfRule>
  </conditionalFormatting>
  <conditionalFormatting sqref="B665">
    <cfRule type="cellIs" dxfId="906" priority="1347" operator="lessThan">
      <formula>0.25</formula>
    </cfRule>
  </conditionalFormatting>
  <conditionalFormatting sqref="B666">
    <cfRule type="cellIs" dxfId="905" priority="1346" operator="lessThan">
      <formula>0.65</formula>
    </cfRule>
  </conditionalFormatting>
  <conditionalFormatting sqref="B669">
    <cfRule type="cellIs" dxfId="904" priority="1345" operator="lessThan">
      <formula>0.75</formula>
    </cfRule>
  </conditionalFormatting>
  <conditionalFormatting sqref="B672">
    <cfRule type="cellIs" dxfId="903" priority="1344" operator="lessThan">
      <formula>0.9</formula>
    </cfRule>
  </conditionalFormatting>
  <conditionalFormatting sqref="B698">
    <cfRule type="cellIs" dxfId="902" priority="1339" operator="lessThan">
      <formula>0.7</formula>
    </cfRule>
  </conditionalFormatting>
  <conditionalFormatting sqref="B699">
    <cfRule type="cellIs" dxfId="901" priority="1338" operator="lessThan">
      <formula>0.23</formula>
    </cfRule>
  </conditionalFormatting>
  <conditionalFormatting sqref="B677">
    <cfRule type="cellIs" dxfId="900" priority="1336" operator="lessThan">
      <formula>0.12</formula>
    </cfRule>
  </conditionalFormatting>
  <conditionalFormatting sqref="B678">
    <cfRule type="cellIs" dxfId="899" priority="1335" operator="lessThan">
      <formula>0.54</formula>
    </cfRule>
  </conditionalFormatting>
  <conditionalFormatting sqref="B679">
    <cfRule type="cellIs" dxfId="898" priority="1334" operator="lessThan">
      <formula>1</formula>
    </cfRule>
  </conditionalFormatting>
  <conditionalFormatting sqref="B680">
    <cfRule type="cellIs" dxfId="897" priority="1332" operator="lessThan">
      <formula>0.1</formula>
    </cfRule>
  </conditionalFormatting>
  <conditionalFormatting sqref="B681">
    <cfRule type="cellIs" dxfId="896" priority="1330" operator="lessThan">
      <formula>0.968</formula>
    </cfRule>
  </conditionalFormatting>
  <conditionalFormatting sqref="B682">
    <cfRule type="cellIs" dxfId="895" priority="1329" operator="lessThan">
      <formula>0.2</formula>
    </cfRule>
  </conditionalFormatting>
  <conditionalFormatting sqref="B687">
    <cfRule type="cellIs" dxfId="894" priority="1328" operator="greaterThan">
      <formula>0.019</formula>
    </cfRule>
  </conditionalFormatting>
  <conditionalFormatting sqref="B688">
    <cfRule type="cellIs" dxfId="893" priority="1327" operator="lessThan">
      <formula>0.751</formula>
    </cfRule>
  </conditionalFormatting>
  <conditionalFormatting sqref="B690">
    <cfRule type="cellIs" dxfId="892" priority="1317" operator="lessThan">
      <formula>0.522</formula>
    </cfRule>
    <cfRule type="cellIs" dxfId="891" priority="1326" operator="lessThan">
      <formula>0.522</formula>
    </cfRule>
  </conditionalFormatting>
  <conditionalFormatting sqref="B691">
    <cfRule type="cellIs" dxfId="890" priority="1325" operator="greaterThan">
      <formula>0.1046</formula>
    </cfRule>
  </conditionalFormatting>
  <conditionalFormatting sqref="B692">
    <cfRule type="cellIs" dxfId="889" priority="1324" operator="lessThan">
      <formula>0.95</formula>
    </cfRule>
  </conditionalFormatting>
  <conditionalFormatting sqref="B693">
    <cfRule type="cellIs" dxfId="888" priority="1321" operator="lessThan">
      <formula>0.25</formula>
    </cfRule>
  </conditionalFormatting>
  <conditionalFormatting sqref="B694">
    <cfRule type="cellIs" dxfId="887" priority="1320" operator="lessThan">
      <formula>0.65</formula>
    </cfRule>
  </conditionalFormatting>
  <conditionalFormatting sqref="B697">
    <cfRule type="cellIs" dxfId="886" priority="1319" operator="lessThan">
      <formula>0.75</formula>
    </cfRule>
  </conditionalFormatting>
  <conditionalFormatting sqref="B700">
    <cfRule type="cellIs" dxfId="885" priority="1318" operator="lessThan">
      <formula>0.9</formula>
    </cfRule>
  </conditionalFormatting>
  <conditionalFormatting sqref="B726">
    <cfRule type="cellIs" dxfId="884" priority="1313" operator="lessThan">
      <formula>0.7</formula>
    </cfRule>
  </conditionalFormatting>
  <conditionalFormatting sqref="B727">
    <cfRule type="cellIs" dxfId="883" priority="1312" operator="lessThan">
      <formula>0.23</formula>
    </cfRule>
  </conditionalFormatting>
  <conditionalFormatting sqref="B705">
    <cfRule type="cellIs" dxfId="882" priority="1310" operator="lessThan">
      <formula>0.12</formula>
    </cfRule>
  </conditionalFormatting>
  <conditionalFormatting sqref="B706">
    <cfRule type="cellIs" dxfId="881" priority="1309" operator="lessThan">
      <formula>0.54</formula>
    </cfRule>
  </conditionalFormatting>
  <conditionalFormatting sqref="B707">
    <cfRule type="cellIs" dxfId="880" priority="1308" operator="lessThan">
      <formula>1</formula>
    </cfRule>
  </conditionalFormatting>
  <conditionalFormatting sqref="B708">
    <cfRule type="cellIs" dxfId="879" priority="1306" operator="lessThan">
      <formula>0.1</formula>
    </cfRule>
  </conditionalFormatting>
  <conditionalFormatting sqref="B709">
    <cfRule type="cellIs" dxfId="878" priority="1304" operator="lessThan">
      <formula>0.968</formula>
    </cfRule>
  </conditionalFormatting>
  <conditionalFormatting sqref="B715">
    <cfRule type="cellIs" dxfId="877" priority="1302" operator="greaterThan">
      <formula>0.019</formula>
    </cfRule>
  </conditionalFormatting>
  <conditionalFormatting sqref="B718">
    <cfRule type="cellIs" dxfId="876" priority="1291" operator="lessThan">
      <formula>0.522</formula>
    </cfRule>
    <cfRule type="cellIs" dxfId="875" priority="1300" operator="lessThan">
      <formula>0.522</formula>
    </cfRule>
  </conditionalFormatting>
  <conditionalFormatting sqref="B719">
    <cfRule type="cellIs" dxfId="874" priority="1299" operator="greaterThan">
      <formula>0.1046</formula>
    </cfRule>
  </conditionalFormatting>
  <conditionalFormatting sqref="B720">
    <cfRule type="cellIs" dxfId="873" priority="1298" operator="lessThan">
      <formula>0.95</formula>
    </cfRule>
  </conditionalFormatting>
  <conditionalFormatting sqref="B721">
    <cfRule type="cellIs" dxfId="872" priority="1295" operator="lessThan">
      <formula>0.25</formula>
    </cfRule>
  </conditionalFormatting>
  <conditionalFormatting sqref="B725">
    <cfRule type="cellIs" dxfId="871" priority="1293" operator="lessThan">
      <formula>0.75</formula>
    </cfRule>
  </conditionalFormatting>
  <conditionalFormatting sqref="B728">
    <cfRule type="cellIs" dxfId="870" priority="1292" operator="lessThan">
      <formula>0.9</formula>
    </cfRule>
  </conditionalFormatting>
  <conditionalFormatting sqref="B754">
    <cfRule type="cellIs" dxfId="869" priority="1287" operator="lessThan">
      <formula>0.7</formula>
    </cfRule>
  </conditionalFormatting>
  <conditionalFormatting sqref="B755">
    <cfRule type="cellIs" dxfId="868" priority="1286" operator="lessThan">
      <formula>0.23</formula>
    </cfRule>
  </conditionalFormatting>
  <conditionalFormatting sqref="B733">
    <cfRule type="cellIs" dxfId="867" priority="1284" operator="lessThan">
      <formula>0.12</formula>
    </cfRule>
  </conditionalFormatting>
  <conditionalFormatting sqref="B734">
    <cfRule type="cellIs" dxfId="866" priority="1283" operator="lessThan">
      <formula>0.54</formula>
    </cfRule>
  </conditionalFormatting>
  <conditionalFormatting sqref="B735">
    <cfRule type="cellIs" dxfId="865" priority="1282" operator="lessThan">
      <formula>1</formula>
    </cfRule>
  </conditionalFormatting>
  <conditionalFormatting sqref="B736">
    <cfRule type="cellIs" dxfId="864" priority="1280" operator="lessThan">
      <formula>0.1</formula>
    </cfRule>
  </conditionalFormatting>
  <conditionalFormatting sqref="B737">
    <cfRule type="cellIs" dxfId="863" priority="1278" operator="lessThan">
      <formula>0.964</formula>
    </cfRule>
  </conditionalFormatting>
  <conditionalFormatting sqref="B743">
    <cfRule type="cellIs" dxfId="862" priority="1276" operator="greaterThan">
      <formula>0.019</formula>
    </cfRule>
  </conditionalFormatting>
  <conditionalFormatting sqref="B744">
    <cfRule type="cellIs" dxfId="861" priority="1275" operator="lessThan">
      <formula>0.751</formula>
    </cfRule>
  </conditionalFormatting>
  <conditionalFormatting sqref="B746">
    <cfRule type="cellIs" dxfId="860" priority="1265" operator="lessThan">
      <formula>0.522</formula>
    </cfRule>
    <cfRule type="cellIs" dxfId="859" priority="1274" operator="lessThan">
      <formula>0.522</formula>
    </cfRule>
  </conditionalFormatting>
  <conditionalFormatting sqref="B747">
    <cfRule type="cellIs" dxfId="858" priority="1273" operator="greaterThan">
      <formula>0.1046</formula>
    </cfRule>
  </conditionalFormatting>
  <conditionalFormatting sqref="B748">
    <cfRule type="cellIs" dxfId="857" priority="1272" operator="lessThan">
      <formula>0.95</formula>
    </cfRule>
  </conditionalFormatting>
  <conditionalFormatting sqref="B749">
    <cfRule type="cellIs" dxfId="856" priority="1269" operator="lessThan">
      <formula>0.25</formula>
    </cfRule>
  </conditionalFormatting>
  <conditionalFormatting sqref="B753">
    <cfRule type="cellIs" dxfId="855" priority="1267" operator="lessThan">
      <formula>0.75</formula>
    </cfRule>
  </conditionalFormatting>
  <conditionalFormatting sqref="B756">
    <cfRule type="cellIs" dxfId="854" priority="1266" operator="lessThan">
      <formula>0.9</formula>
    </cfRule>
  </conditionalFormatting>
  <conditionalFormatting sqref="B782">
    <cfRule type="cellIs" dxfId="853" priority="1262" operator="lessThan">
      <formula>0.7</formula>
    </cfRule>
  </conditionalFormatting>
  <conditionalFormatting sqref="B783">
    <cfRule type="cellIs" dxfId="852" priority="1261" operator="lessThan">
      <formula>0.23</formula>
    </cfRule>
  </conditionalFormatting>
  <conditionalFormatting sqref="B761">
    <cfRule type="cellIs" dxfId="851" priority="1259" operator="lessThan">
      <formula>0.12</formula>
    </cfRule>
  </conditionalFormatting>
  <conditionalFormatting sqref="B762">
    <cfRule type="cellIs" dxfId="850" priority="1258" operator="lessThan">
      <formula>0.54</formula>
    </cfRule>
  </conditionalFormatting>
  <conditionalFormatting sqref="B763">
    <cfRule type="cellIs" dxfId="849" priority="1257" operator="lessThan">
      <formula>1</formula>
    </cfRule>
  </conditionalFormatting>
  <conditionalFormatting sqref="B764">
    <cfRule type="cellIs" dxfId="848" priority="1255" operator="lessThan">
      <formula>0.1</formula>
    </cfRule>
  </conditionalFormatting>
  <conditionalFormatting sqref="B765">
    <cfRule type="cellIs" dxfId="847" priority="1253" operator="lessThan">
      <formula>0.968</formula>
    </cfRule>
  </conditionalFormatting>
  <conditionalFormatting sqref="B766">
    <cfRule type="cellIs" dxfId="846" priority="1252" operator="lessThan">
      <formula>0.2</formula>
    </cfRule>
  </conditionalFormatting>
  <conditionalFormatting sqref="B771">
    <cfRule type="cellIs" dxfId="845" priority="1251" operator="greaterThan">
      <formula>0.019</formula>
    </cfRule>
  </conditionalFormatting>
  <conditionalFormatting sqref="B772">
    <cfRule type="cellIs" dxfId="844" priority="1250" operator="lessThan">
      <formula>0.751</formula>
    </cfRule>
  </conditionalFormatting>
  <conditionalFormatting sqref="B774">
    <cfRule type="cellIs" dxfId="843" priority="1240" operator="lessThan">
      <formula>0.522</formula>
    </cfRule>
    <cfRule type="cellIs" dxfId="842" priority="1249" operator="lessThan">
      <formula>0.522</formula>
    </cfRule>
  </conditionalFormatting>
  <conditionalFormatting sqref="B775">
    <cfRule type="cellIs" dxfId="841" priority="1248" operator="greaterThan">
      <formula>0.1046</formula>
    </cfRule>
  </conditionalFormatting>
  <conditionalFormatting sqref="B776">
    <cfRule type="cellIs" dxfId="840" priority="1247" operator="lessThan">
      <formula>0.95</formula>
    </cfRule>
  </conditionalFormatting>
  <conditionalFormatting sqref="B777">
    <cfRule type="cellIs" dxfId="839" priority="1244" operator="lessThan">
      <formula>0.25</formula>
    </cfRule>
  </conditionalFormatting>
  <conditionalFormatting sqref="B781">
    <cfRule type="cellIs" dxfId="838" priority="1242" operator="lessThan">
      <formula>0.75</formula>
    </cfRule>
  </conditionalFormatting>
  <conditionalFormatting sqref="B784">
    <cfRule type="cellIs" dxfId="837" priority="1241" operator="lessThan">
      <formula>0.9</formula>
    </cfRule>
  </conditionalFormatting>
  <conditionalFormatting sqref="B810">
    <cfRule type="cellIs" dxfId="836" priority="1237" operator="lessThan">
      <formula>0.7</formula>
    </cfRule>
  </conditionalFormatting>
  <conditionalFormatting sqref="B811">
    <cfRule type="cellIs" dxfId="835" priority="1236" operator="lessThan">
      <formula>0.23</formula>
    </cfRule>
  </conditionalFormatting>
  <conditionalFormatting sqref="B789">
    <cfRule type="cellIs" dxfId="834" priority="1234" operator="lessThan">
      <formula>0.12</formula>
    </cfRule>
  </conditionalFormatting>
  <conditionalFormatting sqref="B790">
    <cfRule type="cellIs" dxfId="833" priority="1233" operator="lessThan">
      <formula>0.54</formula>
    </cfRule>
  </conditionalFormatting>
  <conditionalFormatting sqref="B791">
    <cfRule type="cellIs" dxfId="832" priority="1232" operator="lessThan">
      <formula>1</formula>
    </cfRule>
  </conditionalFormatting>
  <conditionalFormatting sqref="B792">
    <cfRule type="cellIs" dxfId="831" priority="1230" operator="lessThan">
      <formula>0.1</formula>
    </cfRule>
  </conditionalFormatting>
  <conditionalFormatting sqref="B793">
    <cfRule type="cellIs" dxfId="830" priority="1228" operator="lessThan">
      <formula>0.968</formula>
    </cfRule>
  </conditionalFormatting>
  <conditionalFormatting sqref="B794">
    <cfRule type="cellIs" dxfId="829" priority="1227" operator="lessThan">
      <formula>0.2</formula>
    </cfRule>
  </conditionalFormatting>
  <conditionalFormatting sqref="B799">
    <cfRule type="cellIs" dxfId="828" priority="1226" operator="greaterThan">
      <formula>0.019</formula>
    </cfRule>
  </conditionalFormatting>
  <conditionalFormatting sqref="B802">
    <cfRule type="cellIs" dxfId="827" priority="1215" operator="lessThan">
      <formula>0.522</formula>
    </cfRule>
    <cfRule type="cellIs" dxfId="826" priority="1224" operator="lessThan">
      <formula>0.522</formula>
    </cfRule>
  </conditionalFormatting>
  <conditionalFormatting sqref="B803">
    <cfRule type="cellIs" dxfId="825" priority="1223" operator="greaterThan">
      <formula>0.1046</formula>
    </cfRule>
  </conditionalFormatting>
  <conditionalFormatting sqref="B804">
    <cfRule type="cellIs" dxfId="824" priority="1222" operator="lessThan">
      <formula>0.95</formula>
    </cfRule>
  </conditionalFormatting>
  <conditionalFormatting sqref="B805">
    <cfRule type="cellIs" dxfId="823" priority="1219" operator="lessThan">
      <formula>0.25</formula>
    </cfRule>
  </conditionalFormatting>
  <conditionalFormatting sqref="B806">
    <cfRule type="cellIs" dxfId="822" priority="1218" operator="lessThan">
      <formula>0.65</formula>
    </cfRule>
  </conditionalFormatting>
  <conditionalFormatting sqref="B809">
    <cfRule type="cellIs" dxfId="821" priority="1217" operator="lessThan">
      <formula>0.75</formula>
    </cfRule>
  </conditionalFormatting>
  <conditionalFormatting sqref="B812">
    <cfRule type="cellIs" dxfId="820" priority="1216" operator="lessThan">
      <formula>0.9</formula>
    </cfRule>
  </conditionalFormatting>
  <conditionalFormatting sqref="B866">
    <cfRule type="cellIs" dxfId="819" priority="1185" operator="lessThan">
      <formula>0.7</formula>
    </cfRule>
  </conditionalFormatting>
  <conditionalFormatting sqref="B867">
    <cfRule type="cellIs" dxfId="818" priority="1184" operator="lessThan">
      <formula>0.23</formula>
    </cfRule>
  </conditionalFormatting>
  <conditionalFormatting sqref="B845">
    <cfRule type="cellIs" dxfId="817" priority="1182" operator="lessThan">
      <formula>0.12</formula>
    </cfRule>
  </conditionalFormatting>
  <conditionalFormatting sqref="B846">
    <cfRule type="cellIs" dxfId="816" priority="1181" operator="lessThan">
      <formula>0.54</formula>
    </cfRule>
  </conditionalFormatting>
  <conditionalFormatting sqref="B847">
    <cfRule type="cellIs" dxfId="815" priority="1180" operator="lessThan">
      <formula>1</formula>
    </cfRule>
  </conditionalFormatting>
  <conditionalFormatting sqref="B848">
    <cfRule type="cellIs" dxfId="814" priority="1178" operator="lessThan">
      <formula>0.1</formula>
    </cfRule>
  </conditionalFormatting>
  <conditionalFormatting sqref="B849">
    <cfRule type="cellIs" dxfId="813" priority="1176" operator="lessThan">
      <formula>0.968</formula>
    </cfRule>
  </conditionalFormatting>
  <conditionalFormatting sqref="B850">
    <cfRule type="cellIs" dxfId="812" priority="1175" operator="lessThan">
      <formula>0.2</formula>
    </cfRule>
  </conditionalFormatting>
  <conditionalFormatting sqref="B855">
    <cfRule type="cellIs" dxfId="811" priority="1174" operator="greaterThan">
      <formula>0.019</formula>
    </cfRule>
  </conditionalFormatting>
  <conditionalFormatting sqref="B856">
    <cfRule type="cellIs" dxfId="810" priority="1173" operator="lessThan">
      <formula>0.751</formula>
    </cfRule>
  </conditionalFormatting>
  <conditionalFormatting sqref="B859">
    <cfRule type="cellIs" dxfId="809" priority="1171" operator="greaterThan">
      <formula>0.1046</formula>
    </cfRule>
  </conditionalFormatting>
  <conditionalFormatting sqref="B860">
    <cfRule type="cellIs" dxfId="808" priority="1170" operator="lessThan">
      <formula>0.95</formula>
    </cfRule>
  </conditionalFormatting>
  <conditionalFormatting sqref="B861">
    <cfRule type="cellIs" dxfId="807" priority="1167" operator="lessThan">
      <formula>0.25</formula>
    </cfRule>
  </conditionalFormatting>
  <conditionalFormatting sqref="B862">
    <cfRule type="cellIs" dxfId="806" priority="1166" operator="lessThan">
      <formula>0.65</formula>
    </cfRule>
  </conditionalFormatting>
  <conditionalFormatting sqref="B865">
    <cfRule type="cellIs" dxfId="805" priority="1165" operator="lessThan">
      <formula>0.75</formula>
    </cfRule>
  </conditionalFormatting>
  <conditionalFormatting sqref="B868">
    <cfRule type="cellIs" dxfId="804" priority="1164" operator="lessThan">
      <formula>0.9</formula>
    </cfRule>
  </conditionalFormatting>
  <conditionalFormatting sqref="B844">
    <cfRule type="cellIs" dxfId="803" priority="1161" operator="lessThan">
      <formula>1</formula>
    </cfRule>
  </conditionalFormatting>
  <conditionalFormatting sqref="B922">
    <cfRule type="cellIs" dxfId="802" priority="1156" operator="lessThan">
      <formula>0.7</formula>
    </cfRule>
  </conditionalFormatting>
  <conditionalFormatting sqref="B923">
    <cfRule type="cellIs" dxfId="801" priority="1155" operator="lessThan">
      <formula>0.23</formula>
    </cfRule>
  </conditionalFormatting>
  <conditionalFormatting sqref="B901">
    <cfRule type="cellIs" dxfId="800" priority="1153" operator="lessThan">
      <formula>0.12</formula>
    </cfRule>
  </conditionalFormatting>
  <conditionalFormatting sqref="B902">
    <cfRule type="cellIs" dxfId="799" priority="1152" operator="lessThan">
      <formula>0.54</formula>
    </cfRule>
  </conditionalFormatting>
  <conditionalFormatting sqref="B904">
    <cfRule type="cellIs" dxfId="798" priority="1149" operator="lessThan">
      <formula>0.1</formula>
    </cfRule>
  </conditionalFormatting>
  <conditionalFormatting sqref="B905">
    <cfRule type="cellIs" dxfId="797" priority="1147" operator="lessThan">
      <formula>0.968</formula>
    </cfRule>
  </conditionalFormatting>
  <conditionalFormatting sqref="B906">
    <cfRule type="cellIs" dxfId="796" priority="1146" operator="lessThan">
      <formula>0.2</formula>
    </cfRule>
  </conditionalFormatting>
  <conditionalFormatting sqref="B911">
    <cfRule type="cellIs" dxfId="795" priority="1145" operator="greaterThan">
      <formula>0.019</formula>
    </cfRule>
  </conditionalFormatting>
  <conditionalFormatting sqref="B912">
    <cfRule type="cellIs" dxfId="794" priority="1144" operator="lessThan">
      <formula>0.751</formula>
    </cfRule>
  </conditionalFormatting>
  <conditionalFormatting sqref="B915">
    <cfRule type="cellIs" dxfId="793" priority="1142" operator="greaterThan">
      <formula>0.1046</formula>
    </cfRule>
  </conditionalFormatting>
  <conditionalFormatting sqref="B916">
    <cfRule type="cellIs" dxfId="792" priority="1141" operator="lessThan">
      <formula>0.95</formula>
    </cfRule>
  </conditionalFormatting>
  <conditionalFormatting sqref="B917">
    <cfRule type="cellIs" dxfId="791" priority="1138" operator="lessThan">
      <formula>0.25</formula>
    </cfRule>
  </conditionalFormatting>
  <conditionalFormatting sqref="B921">
    <cfRule type="cellIs" dxfId="790" priority="1136" operator="lessThan">
      <formula>0.75</formula>
    </cfRule>
  </conditionalFormatting>
  <conditionalFormatting sqref="B924">
    <cfRule type="cellIs" dxfId="789" priority="1135" operator="lessThan">
      <formula>0.9</formula>
    </cfRule>
  </conditionalFormatting>
  <conditionalFormatting sqref="B900">
    <cfRule type="cellIs" dxfId="788" priority="1132" operator="lessThan">
      <formula>1</formula>
    </cfRule>
  </conditionalFormatting>
  <conditionalFormatting sqref="B907">
    <cfRule type="cellIs" dxfId="787" priority="1131" operator="lessThan">
      <formula>0.656</formula>
    </cfRule>
  </conditionalFormatting>
  <conditionalFormatting sqref="B950">
    <cfRule type="cellIs" dxfId="786" priority="1129" operator="lessThan">
      <formula>0.7</formula>
    </cfRule>
  </conditionalFormatting>
  <conditionalFormatting sqref="B951">
    <cfRule type="cellIs" dxfId="785" priority="1128" operator="lessThan">
      <formula>0.23</formula>
    </cfRule>
  </conditionalFormatting>
  <conditionalFormatting sqref="B929">
    <cfRule type="cellIs" dxfId="784" priority="1126" operator="lessThan">
      <formula>0.12</formula>
    </cfRule>
  </conditionalFormatting>
  <conditionalFormatting sqref="B930">
    <cfRule type="cellIs" dxfId="783" priority="1125" operator="lessThan">
      <formula>0.54</formula>
    </cfRule>
  </conditionalFormatting>
  <conditionalFormatting sqref="B931">
    <cfRule type="cellIs" dxfId="782" priority="1124" operator="lessThan">
      <formula>1</formula>
    </cfRule>
  </conditionalFormatting>
  <conditionalFormatting sqref="B932">
    <cfRule type="cellIs" dxfId="781" priority="1122" operator="lessThan">
      <formula>0.1</formula>
    </cfRule>
  </conditionalFormatting>
  <conditionalFormatting sqref="B933">
    <cfRule type="cellIs" dxfId="780" priority="1120" operator="lessThan">
      <formula>0.968</formula>
    </cfRule>
  </conditionalFormatting>
  <conditionalFormatting sqref="B934">
    <cfRule type="cellIs" dxfId="779" priority="1119" operator="lessThan">
      <formula>0.2</formula>
    </cfRule>
  </conditionalFormatting>
  <conditionalFormatting sqref="B939">
    <cfRule type="cellIs" dxfId="778" priority="1118" operator="greaterThan">
      <formula>0.019</formula>
    </cfRule>
  </conditionalFormatting>
  <conditionalFormatting sqref="B941">
    <cfRule type="cellIs" dxfId="777" priority="1117" operator="greaterThan">
      <formula>0.003</formula>
    </cfRule>
  </conditionalFormatting>
  <conditionalFormatting sqref="B943">
    <cfRule type="cellIs" dxfId="776" priority="1115" operator="greaterThan">
      <formula>0.1046</formula>
    </cfRule>
  </conditionalFormatting>
  <conditionalFormatting sqref="B944">
    <cfRule type="cellIs" dxfId="775" priority="1114" operator="lessThan">
      <formula>0.95</formula>
    </cfRule>
  </conditionalFormatting>
  <conditionalFormatting sqref="B945">
    <cfRule type="cellIs" dxfId="774" priority="1111" operator="lessThan">
      <formula>0.25</formula>
    </cfRule>
  </conditionalFormatting>
  <conditionalFormatting sqref="B949">
    <cfRule type="cellIs" dxfId="773" priority="1109" operator="lessThan">
      <formula>0.75</formula>
    </cfRule>
  </conditionalFormatting>
  <conditionalFormatting sqref="B952">
    <cfRule type="cellIs" dxfId="772" priority="1108" operator="lessThan">
      <formula>0.9</formula>
    </cfRule>
  </conditionalFormatting>
  <conditionalFormatting sqref="B928">
    <cfRule type="cellIs" dxfId="771" priority="1105" operator="lessThan">
      <formula>1</formula>
    </cfRule>
  </conditionalFormatting>
  <conditionalFormatting sqref="B978">
    <cfRule type="cellIs" dxfId="770" priority="1102" operator="lessThan">
      <formula>0.7</formula>
    </cfRule>
  </conditionalFormatting>
  <conditionalFormatting sqref="B979">
    <cfRule type="cellIs" dxfId="769" priority="1101" operator="lessThan">
      <formula>0.23</formula>
    </cfRule>
  </conditionalFormatting>
  <conditionalFormatting sqref="B957">
    <cfRule type="cellIs" dxfId="768" priority="1099" operator="lessThan">
      <formula>0.12</formula>
    </cfRule>
  </conditionalFormatting>
  <conditionalFormatting sqref="B958">
    <cfRule type="cellIs" dxfId="767" priority="1098" operator="lessThan">
      <formula>0.54</formula>
    </cfRule>
  </conditionalFormatting>
  <conditionalFormatting sqref="B959">
    <cfRule type="cellIs" dxfId="766" priority="1097" operator="lessThan">
      <formula>1</formula>
    </cfRule>
  </conditionalFormatting>
  <conditionalFormatting sqref="B960">
    <cfRule type="cellIs" dxfId="765" priority="1095" operator="lessThan">
      <formula>0.1</formula>
    </cfRule>
  </conditionalFormatting>
  <conditionalFormatting sqref="B961">
    <cfRule type="cellIs" dxfId="764" priority="1093" operator="lessThan">
      <formula>0.968</formula>
    </cfRule>
  </conditionalFormatting>
  <conditionalFormatting sqref="B962">
    <cfRule type="cellIs" dxfId="763" priority="1092" operator="lessThan">
      <formula>0.2</formula>
    </cfRule>
  </conditionalFormatting>
  <conditionalFormatting sqref="B967">
    <cfRule type="cellIs" dxfId="762" priority="1091" operator="greaterThan">
      <formula>0.019</formula>
    </cfRule>
  </conditionalFormatting>
  <conditionalFormatting sqref="B968">
    <cfRule type="cellIs" dxfId="761" priority="1090" operator="lessThan">
      <formula>0.751</formula>
    </cfRule>
  </conditionalFormatting>
  <conditionalFormatting sqref="B971">
    <cfRule type="cellIs" dxfId="760" priority="1088" operator="greaterThan">
      <formula>0.1046</formula>
    </cfRule>
  </conditionalFormatting>
  <conditionalFormatting sqref="B972">
    <cfRule type="cellIs" dxfId="759" priority="1087" operator="lessThan">
      <formula>0.95</formula>
    </cfRule>
  </conditionalFormatting>
  <conditionalFormatting sqref="B973">
    <cfRule type="cellIs" dxfId="758" priority="1084" operator="lessThan">
      <formula>0.25</formula>
    </cfRule>
  </conditionalFormatting>
  <conditionalFormatting sqref="B977">
    <cfRule type="cellIs" dxfId="757" priority="1082" operator="lessThan">
      <formula>0.75</formula>
    </cfRule>
  </conditionalFormatting>
  <conditionalFormatting sqref="B980">
    <cfRule type="cellIs" dxfId="756" priority="1081" operator="lessThan">
      <formula>0.9</formula>
    </cfRule>
  </conditionalFormatting>
  <conditionalFormatting sqref="B956">
    <cfRule type="cellIs" dxfId="755" priority="1078" operator="lessThan">
      <formula>1</formula>
    </cfRule>
  </conditionalFormatting>
  <conditionalFormatting sqref="B1007">
    <cfRule type="cellIs" dxfId="754" priority="1074" operator="lessThan">
      <formula>0.23</formula>
    </cfRule>
  </conditionalFormatting>
  <conditionalFormatting sqref="B985">
    <cfRule type="cellIs" dxfId="753" priority="1072" operator="lessThan">
      <formula>0.12</formula>
    </cfRule>
  </conditionalFormatting>
  <conditionalFormatting sqref="B986">
    <cfRule type="cellIs" dxfId="752" priority="1071" operator="lessThan">
      <formula>0.54</formula>
    </cfRule>
  </conditionalFormatting>
  <conditionalFormatting sqref="B987">
    <cfRule type="cellIs" dxfId="751" priority="1070" operator="lessThan">
      <formula>1</formula>
    </cfRule>
  </conditionalFormatting>
  <conditionalFormatting sqref="B988">
    <cfRule type="cellIs" dxfId="750" priority="1068" operator="lessThan">
      <formula>0.1</formula>
    </cfRule>
  </conditionalFormatting>
  <conditionalFormatting sqref="B989">
    <cfRule type="cellIs" dxfId="749" priority="1066" operator="lessThan">
      <formula>0.968</formula>
    </cfRule>
  </conditionalFormatting>
  <conditionalFormatting sqref="B990">
    <cfRule type="cellIs" dxfId="748" priority="1065" operator="lessThan">
      <formula>0.2</formula>
    </cfRule>
  </conditionalFormatting>
  <conditionalFormatting sqref="B995">
    <cfRule type="cellIs" dxfId="747" priority="1064" operator="greaterThan">
      <formula>0.019</formula>
    </cfRule>
  </conditionalFormatting>
  <conditionalFormatting sqref="B999">
    <cfRule type="cellIs" dxfId="746" priority="1061" operator="greaterThan">
      <formula>0.1046</formula>
    </cfRule>
  </conditionalFormatting>
  <conditionalFormatting sqref="B1000">
    <cfRule type="cellIs" dxfId="745" priority="1060" operator="lessThan">
      <formula>0.95</formula>
    </cfRule>
  </conditionalFormatting>
  <conditionalFormatting sqref="B1001">
    <cfRule type="cellIs" dxfId="744" priority="1057" operator="lessThan">
      <formula>0.25</formula>
    </cfRule>
  </conditionalFormatting>
  <conditionalFormatting sqref="B1005">
    <cfRule type="cellIs" dxfId="743" priority="1055" operator="lessThan">
      <formula>0.75</formula>
    </cfRule>
  </conditionalFormatting>
  <conditionalFormatting sqref="B1008">
    <cfRule type="cellIs" dxfId="742" priority="1054" operator="lessThan">
      <formula>0.9</formula>
    </cfRule>
  </conditionalFormatting>
  <conditionalFormatting sqref="B984">
    <cfRule type="cellIs" dxfId="741" priority="1051" operator="lessThan">
      <formula>1</formula>
    </cfRule>
  </conditionalFormatting>
  <conditionalFormatting sqref="B997">
    <cfRule type="cellIs" dxfId="740" priority="1049" operator="greaterThan">
      <formula>0.003</formula>
    </cfRule>
  </conditionalFormatting>
  <conditionalFormatting sqref="B1034">
    <cfRule type="cellIs" dxfId="739" priority="1047" operator="lessThan">
      <formula>0.7</formula>
    </cfRule>
  </conditionalFormatting>
  <conditionalFormatting sqref="B1035">
    <cfRule type="cellIs" dxfId="738" priority="1046" operator="lessThan">
      <formula>0.23</formula>
    </cfRule>
  </conditionalFormatting>
  <conditionalFormatting sqref="B1013">
    <cfRule type="cellIs" dxfId="737" priority="1044" operator="lessThan">
      <formula>0.12</formula>
    </cfRule>
  </conditionalFormatting>
  <conditionalFormatting sqref="B1014">
    <cfRule type="cellIs" dxfId="736" priority="1043" operator="lessThan">
      <formula>0.54</formula>
    </cfRule>
  </conditionalFormatting>
  <conditionalFormatting sqref="B1015">
    <cfRule type="cellIs" dxfId="735" priority="1042" operator="lessThan">
      <formula>1</formula>
    </cfRule>
  </conditionalFormatting>
  <conditionalFormatting sqref="B1017">
    <cfRule type="cellIs" dxfId="734" priority="1038" operator="lessThan">
      <formula>0.968</formula>
    </cfRule>
  </conditionalFormatting>
  <conditionalFormatting sqref="B1018">
    <cfRule type="cellIs" dxfId="733" priority="1037" operator="lessThan">
      <formula>0.2</formula>
    </cfRule>
  </conditionalFormatting>
  <conditionalFormatting sqref="B1023">
    <cfRule type="cellIs" dxfId="732" priority="1036" operator="greaterThan">
      <formula>0.019</formula>
    </cfRule>
  </conditionalFormatting>
  <conditionalFormatting sqref="B1024">
    <cfRule type="cellIs" dxfId="731" priority="1035" operator="lessThan">
      <formula>0.751</formula>
    </cfRule>
  </conditionalFormatting>
  <conditionalFormatting sqref="B1027">
    <cfRule type="cellIs" dxfId="730" priority="1033" operator="greaterThan">
      <formula>0.1046</formula>
    </cfRule>
  </conditionalFormatting>
  <conditionalFormatting sqref="B1028">
    <cfRule type="cellIs" dxfId="729" priority="1032" operator="lessThan">
      <formula>0.95</formula>
    </cfRule>
  </conditionalFormatting>
  <conditionalFormatting sqref="B1029">
    <cfRule type="cellIs" dxfId="728" priority="1029" operator="lessThan">
      <formula>0.25</formula>
    </cfRule>
  </conditionalFormatting>
  <conditionalFormatting sqref="B1033">
    <cfRule type="cellIs" dxfId="727" priority="1027" operator="lessThan">
      <formula>0.75</formula>
    </cfRule>
  </conditionalFormatting>
  <conditionalFormatting sqref="B1036">
    <cfRule type="cellIs" dxfId="726" priority="1026" operator="lessThan">
      <formula>0.9</formula>
    </cfRule>
  </conditionalFormatting>
  <conditionalFormatting sqref="B1012">
    <cfRule type="cellIs" dxfId="725" priority="1023" operator="lessThan">
      <formula>1</formula>
    </cfRule>
  </conditionalFormatting>
  <conditionalFormatting sqref="B1063">
    <cfRule type="cellIs" dxfId="724" priority="1018" operator="lessThan">
      <formula>0.23</formula>
    </cfRule>
  </conditionalFormatting>
  <conditionalFormatting sqref="B1041">
    <cfRule type="cellIs" dxfId="723" priority="1016" operator="lessThan">
      <formula>0.12</formula>
    </cfRule>
  </conditionalFormatting>
  <conditionalFormatting sqref="B1042">
    <cfRule type="cellIs" dxfId="722" priority="1015" operator="lessThan">
      <formula>0.54</formula>
    </cfRule>
  </conditionalFormatting>
  <conditionalFormatting sqref="B1043">
    <cfRule type="cellIs" dxfId="721" priority="1014" operator="lessThan">
      <formula>1</formula>
    </cfRule>
  </conditionalFormatting>
  <conditionalFormatting sqref="B1044">
    <cfRule type="cellIs" dxfId="720" priority="1012" operator="lessThan">
      <formula>0.1</formula>
    </cfRule>
  </conditionalFormatting>
  <conditionalFormatting sqref="B1045">
    <cfRule type="cellIs" dxfId="719" priority="1010" operator="lessThan">
      <formula>0.968</formula>
    </cfRule>
  </conditionalFormatting>
  <conditionalFormatting sqref="B1046">
    <cfRule type="cellIs" dxfId="718" priority="1009" operator="lessThan">
      <formula>0.2</formula>
    </cfRule>
  </conditionalFormatting>
  <conditionalFormatting sqref="B1051">
    <cfRule type="cellIs" dxfId="717" priority="1008" operator="greaterThan">
      <formula>0.019</formula>
    </cfRule>
  </conditionalFormatting>
  <conditionalFormatting sqref="B1052:B1053">
    <cfRule type="cellIs" dxfId="716" priority="1007" operator="lessThan">
      <formula>0.751</formula>
    </cfRule>
  </conditionalFormatting>
  <conditionalFormatting sqref="B1055">
    <cfRule type="cellIs" dxfId="715" priority="1005" operator="greaterThan">
      <formula>0.1046</formula>
    </cfRule>
  </conditionalFormatting>
  <conditionalFormatting sqref="B1056">
    <cfRule type="cellIs" dxfId="714" priority="1004" operator="lessThan">
      <formula>0.95</formula>
    </cfRule>
  </conditionalFormatting>
  <conditionalFormatting sqref="B1057">
    <cfRule type="cellIs" dxfId="713" priority="1001" operator="lessThan">
      <formula>0.25</formula>
    </cfRule>
  </conditionalFormatting>
  <conditionalFormatting sqref="B1061:B1062">
    <cfRule type="cellIs" dxfId="712" priority="999" operator="lessThan">
      <formula>0.75</formula>
    </cfRule>
  </conditionalFormatting>
  <conditionalFormatting sqref="B1064">
    <cfRule type="cellIs" dxfId="711" priority="998" operator="lessThan">
      <formula>0.9</formula>
    </cfRule>
  </conditionalFormatting>
  <conditionalFormatting sqref="B1040">
    <cfRule type="cellIs" dxfId="710" priority="995" operator="lessThan">
      <formula>1</formula>
    </cfRule>
  </conditionalFormatting>
  <conditionalFormatting sqref="B1090">
    <cfRule type="cellIs" dxfId="709" priority="988" operator="lessThan">
      <formula>0.7</formula>
    </cfRule>
  </conditionalFormatting>
  <conditionalFormatting sqref="B1091">
    <cfRule type="cellIs" dxfId="708" priority="987" operator="lessThan">
      <formula>0.23</formula>
    </cfRule>
  </conditionalFormatting>
  <conditionalFormatting sqref="B1069">
    <cfRule type="cellIs" dxfId="707" priority="985" operator="lessThan">
      <formula>0.12</formula>
    </cfRule>
  </conditionalFormatting>
  <conditionalFormatting sqref="B1070">
    <cfRule type="cellIs" dxfId="706" priority="984" operator="lessThan">
      <formula>0.54</formula>
    </cfRule>
  </conditionalFormatting>
  <conditionalFormatting sqref="B1071">
    <cfRule type="cellIs" dxfId="705" priority="983" operator="lessThan">
      <formula>1</formula>
    </cfRule>
  </conditionalFormatting>
  <conditionalFormatting sqref="B1072">
    <cfRule type="cellIs" dxfId="704" priority="981" operator="lessThan">
      <formula>0.1</formula>
    </cfRule>
  </conditionalFormatting>
  <conditionalFormatting sqref="B1073">
    <cfRule type="cellIs" dxfId="703" priority="979" operator="lessThan">
      <formula>0.968</formula>
    </cfRule>
  </conditionalFormatting>
  <conditionalFormatting sqref="B1074">
    <cfRule type="cellIs" dxfId="702" priority="978" operator="lessThan">
      <formula>0.2</formula>
    </cfRule>
  </conditionalFormatting>
  <conditionalFormatting sqref="B1079">
    <cfRule type="cellIs" dxfId="701" priority="977" operator="greaterThan">
      <formula>0.019</formula>
    </cfRule>
  </conditionalFormatting>
  <conditionalFormatting sqref="B1080">
    <cfRule type="cellIs" dxfId="700" priority="976" operator="lessThan">
      <formula>0.751</formula>
    </cfRule>
  </conditionalFormatting>
  <conditionalFormatting sqref="B1083">
    <cfRule type="cellIs" dxfId="699" priority="974" operator="greaterThan">
      <formula>0.1046</formula>
    </cfRule>
  </conditionalFormatting>
  <conditionalFormatting sqref="B1084">
    <cfRule type="cellIs" dxfId="698" priority="973" operator="lessThan">
      <formula>0.95</formula>
    </cfRule>
  </conditionalFormatting>
  <conditionalFormatting sqref="B1085">
    <cfRule type="cellIs" dxfId="697" priority="970" operator="lessThan">
      <formula>0.25</formula>
    </cfRule>
  </conditionalFormatting>
  <conditionalFormatting sqref="B1089">
    <cfRule type="cellIs" dxfId="696" priority="968" operator="lessThan">
      <formula>0.75</formula>
    </cfRule>
  </conditionalFormatting>
  <conditionalFormatting sqref="B1092">
    <cfRule type="cellIs" dxfId="695" priority="967" operator="lessThan">
      <formula>0.9</formula>
    </cfRule>
  </conditionalFormatting>
  <conditionalFormatting sqref="B1081">
    <cfRule type="cellIs" dxfId="694" priority="962" operator="greaterThan">
      <formula>0.003</formula>
    </cfRule>
  </conditionalFormatting>
  <conditionalFormatting sqref="B19">
    <cfRule type="cellIs" dxfId="693" priority="961" operator="greaterThan">
      <formula>0.1046</formula>
    </cfRule>
  </conditionalFormatting>
  <conditionalFormatting sqref="B571">
    <cfRule type="cellIs" dxfId="692" priority="957" operator="lessThan">
      <formula>0.656</formula>
    </cfRule>
  </conditionalFormatting>
  <conditionalFormatting sqref="B605">
    <cfRule type="cellIs" dxfId="691" priority="954" operator="greaterThan">
      <formula>0.003</formula>
    </cfRule>
  </conditionalFormatting>
  <conditionalFormatting sqref="B879">
    <cfRule type="cellIs" dxfId="690" priority="953" operator="lessThan">
      <formula>0.656</formula>
    </cfRule>
  </conditionalFormatting>
  <conditionalFormatting sqref="B1025">
    <cfRule type="cellIs" dxfId="689" priority="951" operator="greaterThan">
      <formula>0.003</formula>
    </cfRule>
  </conditionalFormatting>
  <conditionalFormatting sqref="B17">
    <cfRule type="cellIs" dxfId="688" priority="950" operator="greaterThan">
      <formula>0.003</formula>
    </cfRule>
  </conditionalFormatting>
  <conditionalFormatting sqref="B314">
    <cfRule type="cellIs" dxfId="687" priority="562" operator="lessThan">
      <formula>0.54</formula>
    </cfRule>
  </conditionalFormatting>
  <conditionalFormatting sqref="B480">
    <cfRule type="cellIs" dxfId="686" priority="918" operator="lessThan">
      <formula>1</formula>
    </cfRule>
  </conditionalFormatting>
  <conditionalFormatting sqref="B887">
    <cfRule type="cellIs" dxfId="685" priority="917" operator="greaterThan">
      <formula>0.1046</formula>
    </cfRule>
  </conditionalFormatting>
  <conditionalFormatting sqref="B903">
    <cfRule type="cellIs" dxfId="684" priority="915" operator="lessThan">
      <formula>1</formula>
    </cfRule>
  </conditionalFormatting>
  <conditionalFormatting sqref="B838">
    <cfRule type="cellIs" dxfId="683" priority="912" operator="lessThan">
      <formula>0.7</formula>
    </cfRule>
  </conditionalFormatting>
  <conditionalFormatting sqref="B839">
    <cfRule type="cellIs" dxfId="682" priority="911" operator="lessThan">
      <formula>0.23</formula>
    </cfRule>
  </conditionalFormatting>
  <conditionalFormatting sqref="B817">
    <cfRule type="cellIs" dxfId="681" priority="909" operator="lessThan">
      <formula>0.12</formula>
    </cfRule>
  </conditionalFormatting>
  <conditionalFormatting sqref="B818">
    <cfRule type="cellIs" dxfId="680" priority="908" operator="lessThan">
      <formula>0.54</formula>
    </cfRule>
  </conditionalFormatting>
  <conditionalFormatting sqref="B819">
    <cfRule type="cellIs" dxfId="679" priority="907" operator="lessThan">
      <formula>1</formula>
    </cfRule>
  </conditionalFormatting>
  <conditionalFormatting sqref="B820">
    <cfRule type="cellIs" dxfId="678" priority="905" operator="lessThan">
      <formula>0.1</formula>
    </cfRule>
  </conditionalFormatting>
  <conditionalFormatting sqref="B821">
    <cfRule type="cellIs" dxfId="677" priority="903" operator="lessThan">
      <formula>0.968</formula>
    </cfRule>
  </conditionalFormatting>
  <conditionalFormatting sqref="B822">
    <cfRule type="cellIs" dxfId="676" priority="902" operator="lessThan">
      <formula>0.2</formula>
    </cfRule>
  </conditionalFormatting>
  <conditionalFormatting sqref="B827">
    <cfRule type="cellIs" dxfId="675" priority="901" operator="greaterThan">
      <formula>0.019</formula>
    </cfRule>
  </conditionalFormatting>
  <conditionalFormatting sqref="B828">
    <cfRule type="cellIs" dxfId="674" priority="900" operator="lessThan">
      <formula>0.751</formula>
    </cfRule>
  </conditionalFormatting>
  <conditionalFormatting sqref="B831">
    <cfRule type="cellIs" dxfId="673" priority="898" operator="greaterThan">
      <formula>0.1046</formula>
    </cfRule>
  </conditionalFormatting>
  <conditionalFormatting sqref="B832">
    <cfRule type="cellIs" dxfId="672" priority="897" operator="lessThan">
      <formula>0.95</formula>
    </cfRule>
  </conditionalFormatting>
  <conditionalFormatting sqref="B833">
    <cfRule type="cellIs" dxfId="671" priority="894" operator="lessThan">
      <formula>0.25</formula>
    </cfRule>
  </conditionalFormatting>
  <conditionalFormatting sqref="B837">
    <cfRule type="cellIs" dxfId="670" priority="892" operator="lessThan">
      <formula>0.75</formula>
    </cfRule>
  </conditionalFormatting>
  <conditionalFormatting sqref="B840">
    <cfRule type="cellIs" dxfId="669" priority="891" operator="lessThan">
      <formula>0.9</formula>
    </cfRule>
  </conditionalFormatting>
  <conditionalFormatting sqref="B15">
    <cfRule type="cellIs" dxfId="668" priority="888" operator="greaterThan">
      <formula>0.019</formula>
    </cfRule>
  </conditionalFormatting>
  <conditionalFormatting sqref="B676">
    <cfRule type="cellIs" dxfId="667" priority="885" operator="lessThan">
      <formula>1</formula>
    </cfRule>
  </conditionalFormatting>
  <conditionalFormatting sqref="B801">
    <cfRule type="cellIs" dxfId="666" priority="884" operator="greaterThan">
      <formula>0.003</formula>
    </cfRule>
  </conditionalFormatting>
  <conditionalFormatting sqref="B816">
    <cfRule type="cellIs" dxfId="665" priority="883" operator="lessThan">
      <formula>1</formula>
    </cfRule>
  </conditionalFormatting>
  <conditionalFormatting sqref="B823">
    <cfRule type="cellIs" dxfId="664" priority="882" operator="lessThan">
      <formula>0.656</formula>
    </cfRule>
  </conditionalFormatting>
  <conditionalFormatting sqref="B704">
    <cfRule type="cellIs" dxfId="663" priority="874" operator="lessThan">
      <formula>1</formula>
    </cfRule>
  </conditionalFormatting>
  <conditionalFormatting sqref="B795">
    <cfRule type="cellIs" dxfId="662" priority="873" operator="lessThan">
      <formula>0.656</formula>
    </cfRule>
  </conditionalFormatting>
  <conditionalFormatting sqref="B872">
    <cfRule type="cellIs" dxfId="661" priority="872" operator="lessThan">
      <formula>1</formula>
    </cfRule>
  </conditionalFormatting>
  <conditionalFormatting sqref="B878">
    <cfRule type="cellIs" dxfId="660" priority="871" operator="lessThan">
      <formula>0.2</formula>
    </cfRule>
  </conditionalFormatting>
  <conditionalFormatting sqref="B530">
    <cfRule type="cellIs" dxfId="659" priority="420" operator="lessThan">
      <formula>0.7</formula>
    </cfRule>
  </conditionalFormatting>
  <conditionalFormatting sqref="B531">
    <cfRule type="cellIs" dxfId="658" priority="419" operator="lessThan">
      <formula>0.23</formula>
    </cfRule>
  </conditionalFormatting>
  <conditionalFormatting sqref="B188">
    <cfRule type="cellIs" dxfId="657" priority="784" operator="lessThan">
      <formula>0.95</formula>
    </cfRule>
  </conditionalFormatting>
  <conditionalFormatting sqref="B54">
    <cfRule type="cellIs" dxfId="656" priority="849" operator="lessThan">
      <formula>0.7</formula>
    </cfRule>
  </conditionalFormatting>
  <conditionalFormatting sqref="B55">
    <cfRule type="cellIs" dxfId="655" priority="848" operator="lessThan">
      <formula>0.23</formula>
    </cfRule>
  </conditionalFormatting>
  <conditionalFormatting sqref="B47">
    <cfRule type="cellIs" dxfId="654" priority="847" operator="greaterThan">
      <formula>0.1046</formula>
    </cfRule>
  </conditionalFormatting>
  <conditionalFormatting sqref="B45">
    <cfRule type="cellIs" dxfId="653" priority="846" operator="greaterThan">
      <formula>0.003</formula>
    </cfRule>
  </conditionalFormatting>
  <conditionalFormatting sqref="B43">
    <cfRule type="cellIs" dxfId="652" priority="845" operator="greaterThan">
      <formula>0.019</formula>
    </cfRule>
  </conditionalFormatting>
  <conditionalFormatting sqref="B53">
    <cfRule type="cellIs" dxfId="651" priority="844" operator="lessThan">
      <formula>0.75</formula>
    </cfRule>
  </conditionalFormatting>
  <conditionalFormatting sqref="B465">
    <cfRule type="cellIs" dxfId="650" priority="421" operator="greaterThan">
      <formula>0.003</formula>
    </cfRule>
  </conditionalFormatting>
  <conditionalFormatting sqref="B111">
    <cfRule type="cellIs" dxfId="649" priority="830" operator="lessThan">
      <formula>0.23</formula>
    </cfRule>
  </conditionalFormatting>
  <conditionalFormatting sqref="B103">
    <cfRule type="cellIs" dxfId="648" priority="829" operator="greaterThan">
      <formula>0.1046</formula>
    </cfRule>
  </conditionalFormatting>
  <conditionalFormatting sqref="B101">
    <cfRule type="cellIs" dxfId="647" priority="828" operator="greaterThan">
      <formula>0.003</formula>
    </cfRule>
  </conditionalFormatting>
  <conditionalFormatting sqref="B99">
    <cfRule type="cellIs" dxfId="646" priority="827" operator="greaterThan">
      <formula>0.019</formula>
    </cfRule>
  </conditionalFormatting>
  <conditionalFormatting sqref="B82">
    <cfRule type="cellIs" dxfId="645" priority="837" operator="lessThan">
      <formula>0.7</formula>
    </cfRule>
  </conditionalFormatting>
  <conditionalFormatting sqref="B83">
    <cfRule type="cellIs" dxfId="644" priority="836" operator="lessThan">
      <formula>0.23</formula>
    </cfRule>
  </conditionalFormatting>
  <conditionalFormatting sqref="B75">
    <cfRule type="cellIs" dxfId="643" priority="835" operator="greaterThan">
      <formula>0.1046</formula>
    </cfRule>
  </conditionalFormatting>
  <conditionalFormatting sqref="B73">
    <cfRule type="cellIs" dxfId="642" priority="834" operator="greaterThan">
      <formula>0.003</formula>
    </cfRule>
  </conditionalFormatting>
  <conditionalFormatting sqref="B71">
    <cfRule type="cellIs" dxfId="641" priority="833" operator="greaterThan">
      <formula>0.019</formula>
    </cfRule>
  </conditionalFormatting>
  <conditionalFormatting sqref="B81">
    <cfRule type="cellIs" dxfId="640" priority="832" operator="lessThan">
      <formula>0.75</formula>
    </cfRule>
  </conditionalFormatting>
  <conditionalFormatting sqref="B138">
    <cfRule type="cellIs" dxfId="639" priority="825" operator="lessThan">
      <formula>0.7</formula>
    </cfRule>
  </conditionalFormatting>
  <conditionalFormatting sqref="B139">
    <cfRule type="cellIs" dxfId="638" priority="824" operator="lessThan">
      <formula>0.23</formula>
    </cfRule>
  </conditionalFormatting>
  <conditionalFormatting sqref="B131">
    <cfRule type="cellIs" dxfId="637" priority="823" operator="greaterThan">
      <formula>0.1046</formula>
    </cfRule>
  </conditionalFormatting>
  <conditionalFormatting sqref="B127">
    <cfRule type="cellIs" dxfId="636" priority="821" operator="greaterThan">
      <formula>0.019</formula>
    </cfRule>
  </conditionalFormatting>
  <conditionalFormatting sqref="B368">
    <cfRule type="cellIs" dxfId="635" priority="460" operator="lessThan">
      <formula>1</formula>
    </cfRule>
  </conditionalFormatting>
  <conditionalFormatting sqref="B182">
    <cfRule type="cellIs" dxfId="634" priority="809" operator="greaterThan">
      <formula>0.265</formula>
    </cfRule>
  </conditionalFormatting>
  <conditionalFormatting sqref="B192">
    <cfRule type="cellIs" dxfId="633" priority="802" operator="lessThan">
      <formula>0.675</formula>
    </cfRule>
  </conditionalFormatting>
  <conditionalFormatting sqref="B194">
    <cfRule type="cellIs" dxfId="632" priority="798" operator="lessThan">
      <formula>0.7</formula>
    </cfRule>
  </conditionalFormatting>
  <conditionalFormatting sqref="B195">
    <cfRule type="cellIs" dxfId="631" priority="797" operator="lessThan">
      <formula>0.23</formula>
    </cfRule>
  </conditionalFormatting>
  <conditionalFormatting sqref="B172">
    <cfRule type="cellIs" dxfId="630" priority="796" operator="lessThan">
      <formula>1</formula>
    </cfRule>
  </conditionalFormatting>
  <conditionalFormatting sqref="B174">
    <cfRule type="cellIs" dxfId="629" priority="794" operator="lessThan">
      <formula>0.54</formula>
    </cfRule>
  </conditionalFormatting>
  <conditionalFormatting sqref="B175">
    <cfRule type="cellIs" dxfId="628" priority="793" operator="lessThan">
      <formula>1</formula>
    </cfRule>
  </conditionalFormatting>
  <conditionalFormatting sqref="B176">
    <cfRule type="cellIs" dxfId="627" priority="792" operator="lessThan">
      <formula>0.1</formula>
    </cfRule>
  </conditionalFormatting>
  <conditionalFormatting sqref="B177">
    <cfRule type="cellIs" dxfId="626" priority="791" operator="lessThan">
      <formula>0.968</formula>
    </cfRule>
  </conditionalFormatting>
  <conditionalFormatting sqref="B178">
    <cfRule type="cellIs" dxfId="625" priority="790" operator="lessThan">
      <formula>0.2</formula>
    </cfRule>
  </conditionalFormatting>
  <conditionalFormatting sqref="B179">
    <cfRule type="cellIs" dxfId="624" priority="789" operator="lessThan">
      <formula>0.656</formula>
    </cfRule>
  </conditionalFormatting>
  <conditionalFormatting sqref="B184">
    <cfRule type="cellIs" dxfId="623" priority="787" operator="lessThan">
      <formula>0.751</formula>
    </cfRule>
  </conditionalFormatting>
  <conditionalFormatting sqref="B187">
    <cfRule type="cellIs" dxfId="622" priority="785" operator="greaterThan">
      <formula>0.1046</formula>
    </cfRule>
  </conditionalFormatting>
  <conditionalFormatting sqref="B216">
    <cfRule type="cellIs" dxfId="621" priority="742" operator="lessThan">
      <formula>0.95</formula>
    </cfRule>
  </conditionalFormatting>
  <conditionalFormatting sqref="B189">
    <cfRule type="cellIs" dxfId="620" priority="783" operator="lessThan">
      <formula>0.25</formula>
    </cfRule>
  </conditionalFormatting>
  <conditionalFormatting sqref="B190">
    <cfRule type="cellIs" dxfId="619" priority="782" operator="lessThan">
      <formula>0.65</formula>
    </cfRule>
  </conditionalFormatting>
  <conditionalFormatting sqref="B193">
    <cfRule type="cellIs" dxfId="618" priority="781" operator="lessThan">
      <formula>0.75</formula>
    </cfRule>
  </conditionalFormatting>
  <conditionalFormatting sqref="B196">
    <cfRule type="cellIs" dxfId="617" priority="780" operator="lessThan">
      <formula>0.9</formula>
    </cfRule>
  </conditionalFormatting>
  <conditionalFormatting sqref="B185">
    <cfRule type="cellIs" dxfId="616" priority="778" operator="greaterThan">
      <formula>0.003</formula>
    </cfRule>
  </conditionalFormatting>
  <conditionalFormatting sqref="B244">
    <cfRule type="cellIs" dxfId="615" priority="700" operator="lessThan">
      <formula>0.95</formula>
    </cfRule>
  </conditionalFormatting>
  <conditionalFormatting sqref="B210">
    <cfRule type="cellIs" dxfId="614" priority="767" operator="lessThan">
      <formula>0.265</formula>
    </cfRule>
  </conditionalFormatting>
  <conditionalFormatting sqref="B220">
    <cfRule type="cellIs" dxfId="613" priority="760" operator="lessThan">
      <formula>0.675</formula>
    </cfRule>
  </conditionalFormatting>
  <conditionalFormatting sqref="B222">
    <cfRule type="cellIs" dxfId="612" priority="756" operator="lessThan">
      <formula>0.7</formula>
    </cfRule>
  </conditionalFormatting>
  <conditionalFormatting sqref="B200">
    <cfRule type="cellIs" dxfId="611" priority="754" operator="lessThan">
      <formula>1</formula>
    </cfRule>
  </conditionalFormatting>
  <conditionalFormatting sqref="B201">
    <cfRule type="cellIs" dxfId="610" priority="753" operator="lessThan">
      <formula>0.12</formula>
    </cfRule>
  </conditionalFormatting>
  <conditionalFormatting sqref="B202">
    <cfRule type="cellIs" dxfId="609" priority="752" operator="lessThan">
      <formula>0.54</formula>
    </cfRule>
  </conditionalFormatting>
  <conditionalFormatting sqref="B203">
    <cfRule type="cellIs" dxfId="608" priority="751" operator="lessThan">
      <formula>1</formula>
    </cfRule>
  </conditionalFormatting>
  <conditionalFormatting sqref="B204">
    <cfRule type="cellIs" dxfId="607" priority="750" operator="lessThan">
      <formula>0.1</formula>
    </cfRule>
  </conditionalFormatting>
  <conditionalFormatting sqref="B205">
    <cfRule type="cellIs" dxfId="606" priority="749" operator="lessThan">
      <formula>0.968</formula>
    </cfRule>
  </conditionalFormatting>
  <conditionalFormatting sqref="B206">
    <cfRule type="cellIs" dxfId="605" priority="748" operator="lessThan">
      <formula>0.2</formula>
    </cfRule>
  </conditionalFormatting>
  <conditionalFormatting sqref="B207">
    <cfRule type="cellIs" dxfId="604" priority="747" operator="lessThan">
      <formula>0.656</formula>
    </cfRule>
  </conditionalFormatting>
  <conditionalFormatting sqref="B211">
    <cfRule type="cellIs" dxfId="603" priority="746" operator="greaterThan">
      <formula>0.019</formula>
    </cfRule>
  </conditionalFormatting>
  <conditionalFormatting sqref="B212">
    <cfRule type="cellIs" dxfId="602" priority="745" operator="lessThan">
      <formula>0.751</formula>
    </cfRule>
  </conditionalFormatting>
  <conditionalFormatting sqref="B214">
    <cfRule type="cellIs" dxfId="601" priority="737" operator="lessThan">
      <formula>0.522</formula>
    </cfRule>
  </conditionalFormatting>
  <conditionalFormatting sqref="B215">
    <cfRule type="cellIs" dxfId="600" priority="743" operator="greaterThan">
      <formula>0.1046</formula>
    </cfRule>
  </conditionalFormatting>
  <conditionalFormatting sqref="B217">
    <cfRule type="cellIs" dxfId="599" priority="741" operator="lessThan">
      <formula>0.25</formula>
    </cfRule>
  </conditionalFormatting>
  <conditionalFormatting sqref="B218">
    <cfRule type="cellIs" dxfId="598" priority="740" operator="lessThan">
      <formula>0.65</formula>
    </cfRule>
  </conditionalFormatting>
  <conditionalFormatting sqref="B221">
    <cfRule type="cellIs" dxfId="597" priority="739" operator="lessThan">
      <formula>0.75</formula>
    </cfRule>
  </conditionalFormatting>
  <conditionalFormatting sqref="B272">
    <cfRule type="cellIs" dxfId="596" priority="658" operator="lessThan">
      <formula>0.95</formula>
    </cfRule>
  </conditionalFormatting>
  <conditionalFormatting sqref="B250">
    <cfRule type="cellIs" dxfId="595" priority="294" operator="lessThan">
      <formula>0.7</formula>
    </cfRule>
  </conditionalFormatting>
  <conditionalFormatting sqref="B228">
    <cfRule type="cellIs" dxfId="594" priority="732" operator="lessThan">
      <formula>0.12</formula>
    </cfRule>
  </conditionalFormatting>
  <conditionalFormatting sqref="B232">
    <cfRule type="cellIs" dxfId="593" priority="728" operator="lessThan">
      <formula>0.1</formula>
    </cfRule>
  </conditionalFormatting>
  <conditionalFormatting sqref="B238">
    <cfRule type="cellIs" dxfId="592" priority="725" operator="lessThan">
      <formula>0.265</formula>
    </cfRule>
  </conditionalFormatting>
  <conditionalFormatting sqref="B248">
    <cfRule type="cellIs" dxfId="591" priority="718" operator="lessThan">
      <formula>0.675</formula>
    </cfRule>
  </conditionalFormatting>
  <conditionalFormatting sqref="B251">
    <cfRule type="cellIs" dxfId="590" priority="713" operator="lessThan">
      <formula>0.23</formula>
    </cfRule>
  </conditionalFormatting>
  <conditionalFormatting sqref="B228">
    <cfRule type="cellIs" dxfId="589" priority="712" operator="lessThan">
      <formula>1</formula>
    </cfRule>
  </conditionalFormatting>
  <conditionalFormatting sqref="B229">
    <cfRule type="cellIs" dxfId="588" priority="711" operator="lessThan">
      <formula>0.12</formula>
    </cfRule>
  </conditionalFormatting>
  <conditionalFormatting sqref="B230">
    <cfRule type="cellIs" dxfId="587" priority="710" operator="lessThan">
      <formula>0.54</formula>
    </cfRule>
  </conditionalFormatting>
  <conditionalFormatting sqref="B231">
    <cfRule type="cellIs" dxfId="586" priority="709" operator="lessThan">
      <formula>1</formula>
    </cfRule>
  </conditionalFormatting>
  <conditionalFormatting sqref="B233">
    <cfRule type="cellIs" dxfId="585" priority="707" operator="lessThan">
      <formula>0.968</formula>
    </cfRule>
  </conditionalFormatting>
  <conditionalFormatting sqref="B234">
    <cfRule type="cellIs" dxfId="584" priority="706" operator="lessThan">
      <formula>0.2</formula>
    </cfRule>
  </conditionalFormatting>
  <conditionalFormatting sqref="B239">
    <cfRule type="cellIs" dxfId="583" priority="704" operator="greaterThan">
      <formula>0.019</formula>
    </cfRule>
  </conditionalFormatting>
  <conditionalFormatting sqref="B240">
    <cfRule type="cellIs" dxfId="582" priority="703" operator="lessThan">
      <formula>0.751</formula>
    </cfRule>
  </conditionalFormatting>
  <conditionalFormatting sqref="B242">
    <cfRule type="cellIs" dxfId="581" priority="695" operator="lessThan">
      <formula>0.522</formula>
    </cfRule>
  </conditionalFormatting>
  <conditionalFormatting sqref="B243">
    <cfRule type="cellIs" dxfId="580" priority="701" operator="greaterThan">
      <formula>0.1046</formula>
    </cfRule>
  </conditionalFormatting>
  <conditionalFormatting sqref="B245">
    <cfRule type="cellIs" dxfId="579" priority="699" operator="lessThan">
      <formula>0.25</formula>
    </cfRule>
  </conditionalFormatting>
  <conditionalFormatting sqref="B252">
    <cfRule type="cellIs" dxfId="578" priority="696" operator="lessThan">
      <formula>0.9</formula>
    </cfRule>
  </conditionalFormatting>
  <conditionalFormatting sqref="B241">
    <cfRule type="cellIs" dxfId="577" priority="694" operator="greaterThan">
      <formula>0.003</formula>
    </cfRule>
  </conditionalFormatting>
  <conditionalFormatting sqref="B300">
    <cfRule type="cellIs" dxfId="576" priority="616" operator="lessThan">
      <formula>0.95</formula>
    </cfRule>
  </conditionalFormatting>
  <conditionalFormatting sqref="B266">
    <cfRule type="cellIs" dxfId="575" priority="683" operator="lessThan">
      <formula>0.265</formula>
    </cfRule>
  </conditionalFormatting>
  <conditionalFormatting sqref="B276">
    <cfRule type="cellIs" dxfId="574" priority="676" operator="lessThan">
      <formula>0.675</formula>
    </cfRule>
  </conditionalFormatting>
  <conditionalFormatting sqref="B278">
    <cfRule type="cellIs" dxfId="573" priority="672" operator="lessThan">
      <formula>0.7</formula>
    </cfRule>
  </conditionalFormatting>
  <conditionalFormatting sqref="B279">
    <cfRule type="cellIs" dxfId="572" priority="671" operator="lessThan">
      <formula>0.23</formula>
    </cfRule>
  </conditionalFormatting>
  <conditionalFormatting sqref="B257">
    <cfRule type="cellIs" dxfId="571" priority="669" operator="lessThan">
      <formula>0.12</formula>
    </cfRule>
  </conditionalFormatting>
  <conditionalFormatting sqref="B258">
    <cfRule type="cellIs" dxfId="570" priority="668" operator="lessThan">
      <formula>0.54</formula>
    </cfRule>
  </conditionalFormatting>
  <conditionalFormatting sqref="B259">
    <cfRule type="cellIs" dxfId="569" priority="667" operator="lessThan">
      <formula>1</formula>
    </cfRule>
  </conditionalFormatting>
  <conditionalFormatting sqref="B260">
    <cfRule type="cellIs" dxfId="568" priority="666" operator="lessThan">
      <formula>0.1</formula>
    </cfRule>
  </conditionalFormatting>
  <conditionalFormatting sqref="B261">
    <cfRule type="cellIs" dxfId="567" priority="665" operator="lessThan">
      <formula>0.964</formula>
    </cfRule>
  </conditionalFormatting>
  <conditionalFormatting sqref="B262">
    <cfRule type="cellIs" dxfId="566" priority="664" operator="lessThan">
      <formula>0.2</formula>
    </cfRule>
  </conditionalFormatting>
  <conditionalFormatting sqref="B267">
    <cfRule type="cellIs" dxfId="565" priority="662" operator="greaterThan">
      <formula>0.019</formula>
    </cfRule>
  </conditionalFormatting>
  <conditionalFormatting sqref="B268">
    <cfRule type="cellIs" dxfId="564" priority="661" operator="lessThan">
      <formula>0.751</formula>
    </cfRule>
  </conditionalFormatting>
  <conditionalFormatting sqref="B271">
    <cfRule type="cellIs" dxfId="563" priority="659" operator="greaterThan">
      <formula>0.1046</formula>
    </cfRule>
  </conditionalFormatting>
  <conditionalFormatting sqref="B273">
    <cfRule type="cellIs" dxfId="562" priority="657" operator="lessThan">
      <formula>0.25</formula>
    </cfRule>
  </conditionalFormatting>
  <conditionalFormatting sqref="B277">
    <cfRule type="cellIs" dxfId="561" priority="655" operator="lessThan">
      <formula>0.75</formula>
    </cfRule>
  </conditionalFormatting>
  <conditionalFormatting sqref="B280">
    <cfRule type="cellIs" dxfId="560" priority="654" operator="lessThan">
      <formula>0.9</formula>
    </cfRule>
  </conditionalFormatting>
  <conditionalFormatting sqref="B328">
    <cfRule type="cellIs" dxfId="559" priority="532" operator="lessThan">
      <formula>0.95</formula>
    </cfRule>
  </conditionalFormatting>
  <conditionalFormatting sqref="B304">
    <cfRule type="cellIs" dxfId="558" priority="634" operator="lessThan">
      <formula>0.675</formula>
    </cfRule>
  </conditionalFormatting>
  <conditionalFormatting sqref="B306">
    <cfRule type="cellIs" dxfId="557" priority="630" operator="lessThan">
      <formula>0.7</formula>
    </cfRule>
  </conditionalFormatting>
  <conditionalFormatting sqref="B307">
    <cfRule type="cellIs" dxfId="556" priority="629" operator="lessThan">
      <formula>0.23</formula>
    </cfRule>
  </conditionalFormatting>
  <conditionalFormatting sqref="B284">
    <cfRule type="cellIs" dxfId="555" priority="628" operator="lessThan">
      <formula>1</formula>
    </cfRule>
  </conditionalFormatting>
  <conditionalFormatting sqref="B285">
    <cfRule type="cellIs" dxfId="554" priority="627" operator="lessThan">
      <formula>0.12</formula>
    </cfRule>
  </conditionalFormatting>
  <conditionalFormatting sqref="B286">
    <cfRule type="cellIs" dxfId="553" priority="626" operator="lessThan">
      <formula>0.54</formula>
    </cfRule>
  </conditionalFormatting>
  <conditionalFormatting sqref="B287">
    <cfRule type="cellIs" dxfId="552" priority="625" operator="lessThan">
      <formula>1</formula>
    </cfRule>
  </conditionalFormatting>
  <conditionalFormatting sqref="B288">
    <cfRule type="cellIs" dxfId="551" priority="624" operator="lessThan">
      <formula>0.1</formula>
    </cfRule>
  </conditionalFormatting>
  <conditionalFormatting sqref="B289">
    <cfRule type="cellIs" dxfId="550" priority="623" operator="lessThan">
      <formula>0.968</formula>
    </cfRule>
  </conditionalFormatting>
  <conditionalFormatting sqref="B290">
    <cfRule type="cellIs" dxfId="549" priority="622" operator="lessThan">
      <formula>0.2</formula>
    </cfRule>
  </conditionalFormatting>
  <conditionalFormatting sqref="B291">
    <cfRule type="cellIs" dxfId="548" priority="621" operator="lessThan">
      <formula>0.656</formula>
    </cfRule>
  </conditionalFormatting>
  <conditionalFormatting sqref="B295">
    <cfRule type="cellIs" dxfId="547" priority="620" operator="greaterThan">
      <formula>0.019</formula>
    </cfRule>
  </conditionalFormatting>
  <conditionalFormatting sqref="B296">
    <cfRule type="cellIs" dxfId="546" priority="619" operator="lessThan">
      <formula>0.751</formula>
    </cfRule>
  </conditionalFormatting>
  <conditionalFormatting sqref="B301">
    <cfRule type="cellIs" dxfId="545" priority="615" operator="lessThan">
      <formula>0.25</formula>
    </cfRule>
  </conditionalFormatting>
  <conditionalFormatting sqref="B305">
    <cfRule type="cellIs" dxfId="544" priority="613" operator="lessThan">
      <formula>0.75</formula>
    </cfRule>
  </conditionalFormatting>
  <conditionalFormatting sqref="B308">
    <cfRule type="cellIs" dxfId="543" priority="612" operator="lessThan">
      <formula>0.9</formula>
    </cfRule>
  </conditionalFormatting>
  <conditionalFormatting sqref="B297">
    <cfRule type="cellIs" dxfId="542" priority="610" operator="greaterThan">
      <formula>0.003</formula>
    </cfRule>
  </conditionalFormatting>
  <conditionalFormatting sqref="B356">
    <cfRule type="cellIs" dxfId="541" priority="490" operator="lessThan">
      <formula>0.95</formula>
    </cfRule>
  </conditionalFormatting>
  <conditionalFormatting sqref="B322">
    <cfRule type="cellIs" dxfId="540" priority="557" operator="lessThan">
      <formula>0.265</formula>
    </cfRule>
  </conditionalFormatting>
  <conditionalFormatting sqref="B332">
    <cfRule type="cellIs" dxfId="539" priority="550" operator="lessThan">
      <formula>0.675</formula>
    </cfRule>
  </conditionalFormatting>
  <conditionalFormatting sqref="B334">
    <cfRule type="cellIs" dxfId="538" priority="546" operator="lessThan">
      <formula>0.7</formula>
    </cfRule>
  </conditionalFormatting>
  <conditionalFormatting sqref="B335">
    <cfRule type="cellIs" dxfId="537" priority="545" operator="lessThan">
      <formula>0.23</formula>
    </cfRule>
  </conditionalFormatting>
  <conditionalFormatting sqref="B313">
    <cfRule type="cellIs" dxfId="536" priority="543" operator="lessThan">
      <formula>0.12</formula>
    </cfRule>
  </conditionalFormatting>
  <conditionalFormatting sqref="B317">
    <cfRule type="cellIs" dxfId="535" priority="539" operator="lessThan">
      <formula>0.968</formula>
    </cfRule>
  </conditionalFormatting>
  <conditionalFormatting sqref="B318">
    <cfRule type="cellIs" dxfId="534" priority="538" operator="lessThan">
      <formula>0.2</formula>
    </cfRule>
  </conditionalFormatting>
  <conditionalFormatting sqref="B319">
    <cfRule type="cellIs" dxfId="533" priority="537" operator="lessThan">
      <formula>0.656</formula>
    </cfRule>
  </conditionalFormatting>
  <conditionalFormatting sqref="B323">
    <cfRule type="cellIs" dxfId="532" priority="536" operator="greaterThan">
      <formula>0.019</formula>
    </cfRule>
  </conditionalFormatting>
  <conditionalFormatting sqref="B324">
    <cfRule type="cellIs" dxfId="531" priority="535" operator="lessThan">
      <formula>0.751</formula>
    </cfRule>
  </conditionalFormatting>
  <conditionalFormatting sqref="B327">
    <cfRule type="cellIs" dxfId="530" priority="533" operator="greaterThan">
      <formula>0.1046</formula>
    </cfRule>
  </conditionalFormatting>
  <conditionalFormatting sqref="B329">
    <cfRule type="cellIs" dxfId="529" priority="531" operator="lessThan">
      <formula>0.25</formula>
    </cfRule>
  </conditionalFormatting>
  <conditionalFormatting sqref="B333">
    <cfRule type="cellIs" dxfId="528" priority="529" operator="lessThan">
      <formula>0.75</formula>
    </cfRule>
  </conditionalFormatting>
  <conditionalFormatting sqref="B325">
    <cfRule type="cellIs" dxfId="527" priority="526" operator="greaterThan">
      <formula>0.003</formula>
    </cfRule>
  </conditionalFormatting>
  <conditionalFormatting sqref="B384">
    <cfRule type="cellIs" dxfId="526" priority="448" operator="lessThan">
      <formula>0.95</formula>
    </cfRule>
  </conditionalFormatting>
  <conditionalFormatting sqref="B350">
    <cfRule type="cellIs" dxfId="525" priority="515" operator="lessThan">
      <formula>0.265</formula>
    </cfRule>
  </conditionalFormatting>
  <conditionalFormatting sqref="B360">
    <cfRule type="cellIs" dxfId="524" priority="508" operator="lessThan">
      <formula>0.675</formula>
    </cfRule>
  </conditionalFormatting>
  <conditionalFormatting sqref="B362">
    <cfRule type="cellIs" dxfId="523" priority="504" operator="lessThan">
      <formula>0.7</formula>
    </cfRule>
  </conditionalFormatting>
  <conditionalFormatting sqref="B363">
    <cfRule type="cellIs" dxfId="522" priority="503" operator="lessThan">
      <formula>0.23</formula>
    </cfRule>
  </conditionalFormatting>
  <conditionalFormatting sqref="B342">
    <cfRule type="cellIs" dxfId="521" priority="500" operator="lessThan">
      <formula>0.54</formula>
    </cfRule>
  </conditionalFormatting>
  <conditionalFormatting sqref="B343">
    <cfRule type="cellIs" dxfId="520" priority="499" operator="lessThan">
      <formula>1</formula>
    </cfRule>
  </conditionalFormatting>
  <conditionalFormatting sqref="B344">
    <cfRule type="cellIs" dxfId="519" priority="498" operator="lessThan">
      <formula>0.1</formula>
    </cfRule>
  </conditionalFormatting>
  <conditionalFormatting sqref="B345">
    <cfRule type="cellIs" dxfId="518" priority="497" operator="lessThan">
      <formula>0.968</formula>
    </cfRule>
  </conditionalFormatting>
  <conditionalFormatting sqref="B346">
    <cfRule type="cellIs" dxfId="517" priority="496" operator="lessThan">
      <formula>0.2</formula>
    </cfRule>
  </conditionalFormatting>
  <conditionalFormatting sqref="B347">
    <cfRule type="cellIs" dxfId="516" priority="495" operator="lessThan">
      <formula>0.656</formula>
    </cfRule>
  </conditionalFormatting>
  <conditionalFormatting sqref="B351">
    <cfRule type="cellIs" dxfId="515" priority="494" operator="greaterThan">
      <formula>0.019</formula>
    </cfRule>
  </conditionalFormatting>
  <conditionalFormatting sqref="B352">
    <cfRule type="cellIs" dxfId="514" priority="493" operator="lessThan">
      <formula>0.751</formula>
    </cfRule>
  </conditionalFormatting>
  <conditionalFormatting sqref="B354">
    <cfRule type="cellIs" dxfId="513" priority="485" operator="lessThan">
      <formula>0.522</formula>
    </cfRule>
    <cfRule type="cellIs" dxfId="512" priority="492" operator="lessThan">
      <formula>0.522</formula>
    </cfRule>
  </conditionalFormatting>
  <conditionalFormatting sqref="B355">
    <cfRule type="cellIs" dxfId="511" priority="491" operator="greaterThan">
      <formula>0.1046</formula>
    </cfRule>
  </conditionalFormatting>
  <conditionalFormatting sqref="B357">
    <cfRule type="cellIs" dxfId="510" priority="489" operator="lessThan">
      <formula>0.25</formula>
    </cfRule>
  </conditionalFormatting>
  <conditionalFormatting sqref="B358">
    <cfRule type="cellIs" dxfId="509" priority="488" operator="lessThan">
      <formula>0.65</formula>
    </cfRule>
  </conditionalFormatting>
  <conditionalFormatting sqref="B361">
    <cfRule type="cellIs" dxfId="508" priority="487" operator="lessThan">
      <formula>0.75</formula>
    </cfRule>
  </conditionalFormatting>
  <conditionalFormatting sqref="B364">
    <cfRule type="cellIs" dxfId="507" priority="486" operator="lessThan">
      <formula>0.9</formula>
    </cfRule>
  </conditionalFormatting>
  <conditionalFormatting sqref="B353">
    <cfRule type="cellIs" dxfId="506" priority="484" operator="greaterThan">
      <formula>0.003</formula>
    </cfRule>
  </conditionalFormatting>
  <conditionalFormatting sqref="B468">
    <cfRule type="cellIs" dxfId="505" priority="427" operator="lessThan">
      <formula>0.95</formula>
    </cfRule>
  </conditionalFormatting>
  <conditionalFormatting sqref="B370">
    <cfRule type="cellIs" dxfId="504" priority="478" operator="lessThan">
      <formula>0.54</formula>
    </cfRule>
  </conditionalFormatting>
  <conditionalFormatting sqref="B388">
    <cfRule type="cellIs" dxfId="503" priority="276" operator="lessThan">
      <formula>0.675</formula>
    </cfRule>
  </conditionalFormatting>
  <conditionalFormatting sqref="B390">
    <cfRule type="cellIs" dxfId="502" priority="462" operator="lessThan">
      <formula>0.7</formula>
    </cfRule>
  </conditionalFormatting>
  <conditionalFormatting sqref="B391">
    <cfRule type="cellIs" dxfId="501" priority="461" operator="lessThan">
      <formula>0.23</formula>
    </cfRule>
  </conditionalFormatting>
  <conditionalFormatting sqref="B369">
    <cfRule type="cellIs" dxfId="500" priority="459" operator="lessThan">
      <formula>0.12</formula>
    </cfRule>
  </conditionalFormatting>
  <conditionalFormatting sqref="B371">
    <cfRule type="cellIs" dxfId="499" priority="457" operator="lessThan">
      <formula>1</formula>
    </cfRule>
  </conditionalFormatting>
  <conditionalFormatting sqref="B372">
    <cfRule type="cellIs" dxfId="498" priority="456" operator="lessThan">
      <formula>0.1</formula>
    </cfRule>
  </conditionalFormatting>
  <conditionalFormatting sqref="B373">
    <cfRule type="cellIs" dxfId="497" priority="455" operator="lessThan">
      <formula>0.968</formula>
    </cfRule>
  </conditionalFormatting>
  <conditionalFormatting sqref="B374">
    <cfRule type="cellIs" dxfId="496" priority="454" operator="lessThan">
      <formula>0.2</formula>
    </cfRule>
  </conditionalFormatting>
  <conditionalFormatting sqref="B379">
    <cfRule type="cellIs" dxfId="495" priority="452" operator="greaterThan">
      <formula>0.019</formula>
    </cfRule>
  </conditionalFormatting>
  <conditionalFormatting sqref="B380">
    <cfRule type="cellIs" dxfId="494" priority="451" operator="lessThan">
      <formula>0.751</formula>
    </cfRule>
  </conditionalFormatting>
  <conditionalFormatting sqref="B383">
    <cfRule type="cellIs" dxfId="493" priority="449" operator="greaterThan">
      <formula>0.1046</formula>
    </cfRule>
  </conditionalFormatting>
  <conditionalFormatting sqref="B385">
    <cfRule type="cellIs" dxfId="492" priority="447" operator="lessThan">
      <formula>0.25</formula>
    </cfRule>
  </conditionalFormatting>
  <conditionalFormatting sqref="B392">
    <cfRule type="cellIs" dxfId="491" priority="444" operator="lessThan">
      <formula>0.9</formula>
    </cfRule>
  </conditionalFormatting>
  <conditionalFormatting sqref="B381">
    <cfRule type="cellIs" dxfId="490" priority="442" operator="greaterThan">
      <formula>0.003</formula>
    </cfRule>
  </conditionalFormatting>
  <conditionalFormatting sqref="B524">
    <cfRule type="cellIs" dxfId="489" priority="407" operator="lessThan">
      <formula>0.95</formula>
    </cfRule>
  </conditionalFormatting>
  <conditionalFormatting sqref="B474">
    <cfRule type="cellIs" dxfId="488" priority="441" operator="lessThan">
      <formula>0.7</formula>
    </cfRule>
  </conditionalFormatting>
  <conditionalFormatting sqref="B475">
    <cfRule type="cellIs" dxfId="487" priority="440" operator="lessThan">
      <formula>0.23</formula>
    </cfRule>
  </conditionalFormatting>
  <conditionalFormatting sqref="B452">
    <cfRule type="cellIs" dxfId="486" priority="439" operator="lessThan">
      <formula>1</formula>
    </cfRule>
  </conditionalFormatting>
  <conditionalFormatting sqref="B454">
    <cfRule type="cellIs" dxfId="485" priority="437" operator="lessThan">
      <formula>0.54</formula>
    </cfRule>
  </conditionalFormatting>
  <conditionalFormatting sqref="B455">
    <cfRule type="cellIs" dxfId="484" priority="436" operator="lessThan">
      <formula>1</formula>
    </cfRule>
  </conditionalFormatting>
  <conditionalFormatting sqref="B456">
    <cfRule type="cellIs" dxfId="483" priority="435" operator="lessThan">
      <formula>0.1</formula>
    </cfRule>
  </conditionalFormatting>
  <conditionalFormatting sqref="B457">
    <cfRule type="cellIs" dxfId="482" priority="434" operator="lessThan">
      <formula>0.968</formula>
    </cfRule>
  </conditionalFormatting>
  <conditionalFormatting sqref="B458">
    <cfRule type="cellIs" dxfId="481" priority="433" operator="lessThan">
      <formula>0.2</formula>
    </cfRule>
  </conditionalFormatting>
  <conditionalFormatting sqref="B459">
    <cfRule type="cellIs" dxfId="480" priority="432" operator="lessThan">
      <formula>0.656</formula>
    </cfRule>
  </conditionalFormatting>
  <conditionalFormatting sqref="B463">
    <cfRule type="cellIs" dxfId="479" priority="431" operator="greaterThan">
      <formula>0.019</formula>
    </cfRule>
  </conditionalFormatting>
  <conditionalFormatting sqref="B464">
    <cfRule type="cellIs" dxfId="478" priority="430" operator="lessThan">
      <formula>0.751</formula>
    </cfRule>
  </conditionalFormatting>
  <conditionalFormatting sqref="B466">
    <cfRule type="cellIs" dxfId="477" priority="422" operator="lessThan">
      <formula>0.522</formula>
    </cfRule>
  </conditionalFormatting>
  <conditionalFormatting sqref="B467">
    <cfRule type="cellIs" dxfId="476" priority="428" operator="greaterThan">
      <formula>0.1046</formula>
    </cfRule>
  </conditionalFormatting>
  <conditionalFormatting sqref="B469">
    <cfRule type="cellIs" dxfId="475" priority="426" operator="lessThan">
      <formula>0.25</formula>
    </cfRule>
  </conditionalFormatting>
  <conditionalFormatting sqref="B476">
    <cfRule type="cellIs" dxfId="474" priority="423" operator="lessThan">
      <formula>0.9</formula>
    </cfRule>
  </conditionalFormatting>
  <conditionalFormatting sqref="B509">
    <cfRule type="cellIs" dxfId="473" priority="418" operator="lessThan">
      <formula>0.12</formula>
    </cfRule>
  </conditionalFormatting>
  <conditionalFormatting sqref="B510">
    <cfRule type="cellIs" dxfId="472" priority="417" operator="lessThan">
      <formula>0.54</formula>
    </cfRule>
  </conditionalFormatting>
  <conditionalFormatting sqref="B511">
    <cfRule type="cellIs" dxfId="471" priority="416" operator="lessThan">
      <formula>1</formula>
    </cfRule>
  </conditionalFormatting>
  <conditionalFormatting sqref="B512">
    <cfRule type="cellIs" dxfId="470" priority="415" operator="lessThan">
      <formula>0.1</formula>
    </cfRule>
  </conditionalFormatting>
  <conditionalFormatting sqref="B513">
    <cfRule type="cellIs" dxfId="469" priority="414" operator="lessThan">
      <formula>0.968</formula>
    </cfRule>
  </conditionalFormatting>
  <conditionalFormatting sqref="B514">
    <cfRule type="cellIs" dxfId="468" priority="413" operator="lessThan">
      <formula>0.2</formula>
    </cfRule>
  </conditionalFormatting>
  <conditionalFormatting sqref="B519">
    <cfRule type="cellIs" dxfId="467" priority="411" operator="greaterThan">
      <formula>0.019</formula>
    </cfRule>
  </conditionalFormatting>
  <conditionalFormatting sqref="B520">
    <cfRule type="cellIs" dxfId="466" priority="410" operator="lessThan">
      <formula>0.751</formula>
    </cfRule>
  </conditionalFormatting>
  <conditionalFormatting sqref="B523">
    <cfRule type="cellIs" dxfId="465" priority="408" operator="greaterThan">
      <formula>0.1046</formula>
    </cfRule>
  </conditionalFormatting>
  <conditionalFormatting sqref="B525">
    <cfRule type="cellIs" dxfId="464" priority="406" operator="lessThan">
      <formula>0.25</formula>
    </cfRule>
  </conditionalFormatting>
  <conditionalFormatting sqref="B532">
    <cfRule type="cellIs" dxfId="463" priority="404" operator="lessThan">
      <formula>0.9</formula>
    </cfRule>
  </conditionalFormatting>
  <conditionalFormatting sqref="B521">
    <cfRule type="cellIs" dxfId="462" priority="402" operator="greaterThan">
      <formula>0.003</formula>
    </cfRule>
  </conditionalFormatting>
  <conditionalFormatting sqref="B508">
    <cfRule type="cellIs" dxfId="461" priority="401" operator="lessThan">
      <formula>1</formula>
    </cfRule>
  </conditionalFormatting>
  <conditionalFormatting sqref="B5">
    <cfRule type="cellIs" dxfId="460" priority="398" operator="lessThan">
      <formula>0.12</formula>
    </cfRule>
  </conditionalFormatting>
  <conditionalFormatting sqref="B33 B61 B89 B117 B145 B201 B229 B257 B285 B313 B341 B369 B397 B425 B481 B509 B537 B565 B593 B621 B649 B677 B705 B733 B761 B789 B817 B845 B873 B901 B929 B957 B985 B1013">
    <cfRule type="cellIs" dxfId="459" priority="395" operator="lessThan">
      <formula>0.12</formula>
    </cfRule>
  </conditionalFormatting>
  <conditionalFormatting sqref="B6">
    <cfRule type="cellIs" dxfId="458" priority="394" operator="lessThan">
      <formula>0.54</formula>
    </cfRule>
  </conditionalFormatting>
  <conditionalFormatting sqref="B7">
    <cfRule type="cellIs" dxfId="457" priority="393" operator="lessThan">
      <formula>1</formula>
    </cfRule>
  </conditionalFormatting>
  <conditionalFormatting sqref="B8">
    <cfRule type="cellIs" dxfId="456" priority="392" operator="lessThan">
      <formula>0.1</formula>
    </cfRule>
  </conditionalFormatting>
  <conditionalFormatting sqref="B9">
    <cfRule type="cellIs" dxfId="455" priority="391" operator="lessThan">
      <formula>0.968</formula>
    </cfRule>
  </conditionalFormatting>
  <conditionalFormatting sqref="B10">
    <cfRule type="cellIs" dxfId="454" priority="390" operator="lessThan">
      <formula>0.2</formula>
    </cfRule>
  </conditionalFormatting>
  <conditionalFormatting sqref="B11">
    <cfRule type="cellIs" dxfId="453" priority="389" operator="lessThan">
      <formula>0.656</formula>
    </cfRule>
  </conditionalFormatting>
  <conditionalFormatting sqref="B12">
    <cfRule type="cellIs" dxfId="452" priority="388" operator="lessThan">
      <formula>0.398</formula>
    </cfRule>
  </conditionalFormatting>
  <conditionalFormatting sqref="B13">
    <cfRule type="cellIs" dxfId="451" priority="387" operator="lessThan">
      <formula>0.84</formula>
    </cfRule>
  </conditionalFormatting>
  <conditionalFormatting sqref="B14">
    <cfRule type="cellIs" dxfId="450" priority="386" operator="lessThan">
      <formula>0.265</formula>
    </cfRule>
  </conditionalFormatting>
  <conditionalFormatting sqref="B16">
    <cfRule type="cellIs" dxfId="449" priority="385" operator="lessThan">
      <formula>0.751</formula>
    </cfRule>
  </conditionalFormatting>
  <conditionalFormatting sqref="B18">
    <cfRule type="cellIs" dxfId="448" priority="384" operator="lessThan">
      <formula>0.522</formula>
    </cfRule>
  </conditionalFormatting>
  <conditionalFormatting sqref="B20">
    <cfRule type="cellIs" dxfId="447" priority="383" operator="lessThan">
      <formula>0.95</formula>
    </cfRule>
  </conditionalFormatting>
  <conditionalFormatting sqref="B21">
    <cfRule type="cellIs" dxfId="446" priority="382" operator="lessThan">
      <formula>0.25</formula>
    </cfRule>
  </conditionalFormatting>
  <conditionalFormatting sqref="B23">
    <cfRule type="cellIs" dxfId="445" priority="380" operator="lessThan">
      <formula>0.6</formula>
    </cfRule>
  </conditionalFormatting>
  <conditionalFormatting sqref="B24">
    <cfRule type="cellIs" dxfId="444" priority="379" operator="lessThan">
      <formula>0.675</formula>
    </cfRule>
  </conditionalFormatting>
  <conditionalFormatting sqref="B28">
    <cfRule type="cellIs" dxfId="443" priority="378" operator="lessThan">
      <formula>0.9</formula>
    </cfRule>
  </conditionalFormatting>
  <conditionalFormatting sqref="B34">
    <cfRule type="cellIs" dxfId="442" priority="377" operator="lessThan">
      <formula>0.54</formula>
    </cfRule>
  </conditionalFormatting>
  <conditionalFormatting sqref="B35">
    <cfRule type="cellIs" dxfId="441" priority="376" operator="lessThan">
      <formula>1</formula>
    </cfRule>
  </conditionalFormatting>
  <conditionalFormatting sqref="B36">
    <cfRule type="cellIs" dxfId="440" priority="375" operator="lessThan">
      <formula>0.1</formula>
    </cfRule>
  </conditionalFormatting>
  <conditionalFormatting sqref="B37">
    <cfRule type="cellIs" dxfId="439" priority="374" operator="lessThan">
      <formula>0.968</formula>
    </cfRule>
  </conditionalFormatting>
  <conditionalFormatting sqref="B38">
    <cfRule type="cellIs" dxfId="438" priority="373" operator="lessThan">
      <formula>0.2</formula>
    </cfRule>
  </conditionalFormatting>
  <conditionalFormatting sqref="B41">
    <cfRule type="cellIs" dxfId="437" priority="371" operator="lessThan">
      <formula>0.84</formula>
    </cfRule>
  </conditionalFormatting>
  <conditionalFormatting sqref="B42">
    <cfRule type="cellIs" dxfId="436" priority="370" operator="lessThan">
      <formula>0.265</formula>
    </cfRule>
  </conditionalFormatting>
  <conditionalFormatting sqref="B44">
    <cfRule type="cellIs" dxfId="435" priority="369" operator="lessThan">
      <formula>0.751</formula>
    </cfRule>
  </conditionalFormatting>
  <conditionalFormatting sqref="B48">
    <cfRule type="cellIs" dxfId="434" priority="367" operator="lessThan">
      <formula>0.95</formula>
    </cfRule>
  </conditionalFormatting>
  <conditionalFormatting sqref="B49">
    <cfRule type="cellIs" dxfId="433" priority="366" operator="lessThan">
      <formula>0.25</formula>
    </cfRule>
  </conditionalFormatting>
  <conditionalFormatting sqref="B51">
    <cfRule type="cellIs" dxfId="432" priority="364" operator="lessThan">
      <formula>0.6</formula>
    </cfRule>
  </conditionalFormatting>
  <conditionalFormatting sqref="B52">
    <cfRule type="cellIs" dxfId="431" priority="363" operator="lessThan">
      <formula>0.675</formula>
    </cfRule>
  </conditionalFormatting>
  <conditionalFormatting sqref="B56">
    <cfRule type="cellIs" dxfId="430" priority="362" operator="lessThan">
      <formula>0.9</formula>
    </cfRule>
  </conditionalFormatting>
  <conditionalFormatting sqref="B62">
    <cfRule type="cellIs" dxfId="429" priority="361" operator="lessThan">
      <formula>0.54</formula>
    </cfRule>
  </conditionalFormatting>
  <conditionalFormatting sqref="B63">
    <cfRule type="cellIs" dxfId="428" priority="360" operator="lessThan">
      <formula>1</formula>
    </cfRule>
  </conditionalFormatting>
  <conditionalFormatting sqref="B64">
    <cfRule type="cellIs" dxfId="427" priority="359" operator="lessThan">
      <formula>0.1</formula>
    </cfRule>
  </conditionalFormatting>
  <conditionalFormatting sqref="B65">
    <cfRule type="cellIs" dxfId="426" priority="358" operator="lessThan">
      <formula>0.968</formula>
    </cfRule>
  </conditionalFormatting>
  <conditionalFormatting sqref="B66">
    <cfRule type="cellIs" dxfId="425" priority="357" operator="lessThan">
      <formula>0.2</formula>
    </cfRule>
  </conditionalFormatting>
  <conditionalFormatting sqref="B67">
    <cfRule type="cellIs" dxfId="424" priority="356" operator="lessThan">
      <formula>0.656</formula>
    </cfRule>
  </conditionalFormatting>
  <conditionalFormatting sqref="B68">
    <cfRule type="cellIs" dxfId="423" priority="355" operator="lessThan">
      <formula>0.398</formula>
    </cfRule>
  </conditionalFormatting>
  <conditionalFormatting sqref="B69">
    <cfRule type="cellIs" dxfId="422" priority="354" operator="lessThan">
      <formula>0.84</formula>
    </cfRule>
  </conditionalFormatting>
  <conditionalFormatting sqref="B70">
    <cfRule type="cellIs" dxfId="421" priority="353" operator="lessThan">
      <formula>0.265</formula>
    </cfRule>
  </conditionalFormatting>
  <conditionalFormatting sqref="B72">
    <cfRule type="cellIs" dxfId="420" priority="352" operator="lessThan">
      <formula>0.751</formula>
    </cfRule>
  </conditionalFormatting>
  <conditionalFormatting sqref="B74">
    <cfRule type="cellIs" dxfId="419" priority="351" operator="lessThan">
      <formula>0.522</formula>
    </cfRule>
  </conditionalFormatting>
  <conditionalFormatting sqref="B76">
    <cfRule type="cellIs" dxfId="418" priority="350" operator="lessThan">
      <formula>0.95</formula>
    </cfRule>
  </conditionalFormatting>
  <conditionalFormatting sqref="B77">
    <cfRule type="cellIs" dxfId="417" priority="349" operator="lessThan">
      <formula>0.25</formula>
    </cfRule>
  </conditionalFormatting>
  <conditionalFormatting sqref="B79">
    <cfRule type="cellIs" dxfId="416" priority="347" operator="lessThan">
      <formula>0.6</formula>
    </cfRule>
  </conditionalFormatting>
  <conditionalFormatting sqref="B80">
    <cfRule type="cellIs" dxfId="415" priority="346" operator="lessThan">
      <formula>0.675</formula>
    </cfRule>
  </conditionalFormatting>
  <conditionalFormatting sqref="B84">
    <cfRule type="cellIs" dxfId="414" priority="345" operator="lessThan">
      <formula>0.9</formula>
    </cfRule>
  </conditionalFormatting>
  <conditionalFormatting sqref="B90">
    <cfRule type="cellIs" dxfId="413" priority="344" operator="lessThan">
      <formula>0.54</formula>
    </cfRule>
  </conditionalFormatting>
  <conditionalFormatting sqref="B91">
    <cfRule type="cellIs" dxfId="412" priority="343" operator="lessThan">
      <formula>1</formula>
    </cfRule>
  </conditionalFormatting>
  <conditionalFormatting sqref="B93">
    <cfRule type="cellIs" dxfId="411" priority="341" operator="lessThan">
      <formula>0.968</formula>
    </cfRule>
  </conditionalFormatting>
  <conditionalFormatting sqref="B94">
    <cfRule type="cellIs" dxfId="410" priority="340" operator="lessThan">
      <formula>0.2</formula>
    </cfRule>
  </conditionalFormatting>
  <conditionalFormatting sqref="B96">
    <cfRule type="cellIs" dxfId="409" priority="338" operator="lessThan">
      <formula>0.398</formula>
    </cfRule>
  </conditionalFormatting>
  <conditionalFormatting sqref="B97">
    <cfRule type="cellIs" dxfId="408" priority="337" operator="lessThan">
      <formula>0.84</formula>
    </cfRule>
  </conditionalFormatting>
  <conditionalFormatting sqref="B98">
    <cfRule type="cellIs" dxfId="407" priority="336" operator="lessThan">
      <formula>0.265</formula>
    </cfRule>
  </conditionalFormatting>
  <conditionalFormatting sqref="B100">
    <cfRule type="cellIs" dxfId="406" priority="335" operator="lessThan">
      <formula>0.751</formula>
    </cfRule>
  </conditionalFormatting>
  <conditionalFormatting sqref="B104">
    <cfRule type="cellIs" dxfId="405" priority="333" operator="lessThan">
      <formula>0.95</formula>
    </cfRule>
  </conditionalFormatting>
  <conditionalFormatting sqref="B105">
    <cfRule type="cellIs" dxfId="404" priority="332" operator="lessThan">
      <formula>0.25</formula>
    </cfRule>
  </conditionalFormatting>
  <conditionalFormatting sqref="B107">
    <cfRule type="cellIs" dxfId="403" priority="330" operator="lessThan">
      <formula>0.6</formula>
    </cfRule>
  </conditionalFormatting>
  <conditionalFormatting sqref="B108">
    <cfRule type="cellIs" dxfId="402" priority="329" operator="lessThan">
      <formula>0.675</formula>
    </cfRule>
  </conditionalFormatting>
  <conditionalFormatting sqref="B118">
    <cfRule type="cellIs" dxfId="401" priority="327" operator="lessThan">
      <formula>0.54</formula>
    </cfRule>
  </conditionalFormatting>
  <conditionalFormatting sqref="B119">
    <cfRule type="cellIs" dxfId="400" priority="326" operator="lessThan">
      <formula>1</formula>
    </cfRule>
  </conditionalFormatting>
  <conditionalFormatting sqref="B120">
    <cfRule type="cellIs" dxfId="399" priority="324" operator="lessThan">
      <formula>0.1</formula>
    </cfRule>
  </conditionalFormatting>
  <conditionalFormatting sqref="B121">
    <cfRule type="cellIs" dxfId="398" priority="323" operator="lessThan">
      <formula>0.968</formula>
    </cfRule>
  </conditionalFormatting>
  <conditionalFormatting sqref="B122">
    <cfRule type="cellIs" dxfId="397" priority="322" operator="lessThan">
      <formula>0.2</formula>
    </cfRule>
  </conditionalFormatting>
  <conditionalFormatting sqref="B124">
    <cfRule type="cellIs" dxfId="396" priority="320" operator="lessThan">
      <formula>0.398</formula>
    </cfRule>
  </conditionalFormatting>
  <conditionalFormatting sqref="B125">
    <cfRule type="cellIs" dxfId="395" priority="319" operator="lessThan">
      <formula>0.84</formula>
    </cfRule>
  </conditionalFormatting>
  <conditionalFormatting sqref="B126">
    <cfRule type="cellIs" dxfId="394" priority="318" operator="lessThan">
      <formula>0.265</formula>
    </cfRule>
  </conditionalFormatting>
  <conditionalFormatting sqref="B130">
    <cfRule type="cellIs" dxfId="393" priority="315" operator="lessThan">
      <formula>0.522</formula>
    </cfRule>
  </conditionalFormatting>
  <conditionalFormatting sqref="B132">
    <cfRule type="cellIs" dxfId="392" priority="314" operator="lessThan">
      <formula>0.95</formula>
    </cfRule>
  </conditionalFormatting>
  <conditionalFormatting sqref="B133">
    <cfRule type="cellIs" dxfId="391" priority="313" operator="lessThan">
      <formula>0.25</formula>
    </cfRule>
  </conditionalFormatting>
  <conditionalFormatting sqref="B135">
    <cfRule type="cellIs" dxfId="390" priority="311" operator="lessThan">
      <formula>0.6</formula>
    </cfRule>
  </conditionalFormatting>
  <conditionalFormatting sqref="B136">
    <cfRule type="cellIs" dxfId="389" priority="310" operator="lessThan">
      <formula>0.675</formula>
    </cfRule>
  </conditionalFormatting>
  <conditionalFormatting sqref="B140">
    <cfRule type="cellIs" dxfId="388" priority="309" operator="lessThan">
      <formula>0.9</formula>
    </cfRule>
  </conditionalFormatting>
  <conditionalFormatting sqref="B180">
    <cfRule type="cellIs" dxfId="387" priority="308" operator="lessThan">
      <formula>0.398</formula>
    </cfRule>
  </conditionalFormatting>
  <conditionalFormatting sqref="B181">
    <cfRule type="cellIs" dxfId="386" priority="307" operator="lessThan">
      <formula>0.84</formula>
    </cfRule>
  </conditionalFormatting>
  <conditionalFormatting sqref="B191">
    <cfRule type="cellIs" dxfId="385" priority="306" operator="lessThan">
      <formula>0.6</formula>
    </cfRule>
  </conditionalFormatting>
  <conditionalFormatting sqref="B208">
    <cfRule type="cellIs" dxfId="384" priority="305" operator="lessThan">
      <formula>0.398</formula>
    </cfRule>
  </conditionalFormatting>
  <conditionalFormatting sqref="B209">
    <cfRule type="cellIs" dxfId="383" priority="304" operator="lessThan">
      <formula>0.84</formula>
    </cfRule>
  </conditionalFormatting>
  <conditionalFormatting sqref="B219">
    <cfRule type="cellIs" dxfId="382" priority="303" operator="lessThan">
      <formula>0.6</formula>
    </cfRule>
  </conditionalFormatting>
  <conditionalFormatting sqref="B600">
    <cfRule type="cellIs" dxfId="381" priority="302" operator="lessThan">
      <formula>0.398</formula>
    </cfRule>
  </conditionalFormatting>
  <conditionalFormatting sqref="B601">
    <cfRule type="cellIs" dxfId="380" priority="301" operator="lessThan">
      <formula>0.84</formula>
    </cfRule>
  </conditionalFormatting>
  <conditionalFormatting sqref="B602">
    <cfRule type="cellIs" dxfId="379" priority="300" operator="lessThan">
      <formula>0.265</formula>
    </cfRule>
  </conditionalFormatting>
  <conditionalFormatting sqref="B611">
    <cfRule type="cellIs" dxfId="378" priority="299" operator="lessThan">
      <formula>0.6</formula>
    </cfRule>
  </conditionalFormatting>
  <conditionalFormatting sqref="B612">
    <cfRule type="cellIs" dxfId="377" priority="298" operator="lessThan">
      <formula>0.675</formula>
    </cfRule>
  </conditionalFormatting>
  <conditionalFormatting sqref="B236">
    <cfRule type="cellIs" dxfId="376" priority="297" operator="lessThan">
      <formula>0.398</formula>
    </cfRule>
  </conditionalFormatting>
  <conditionalFormatting sqref="B237">
    <cfRule type="cellIs" dxfId="375" priority="296" operator="lessThan">
      <formula>0.84</formula>
    </cfRule>
  </conditionalFormatting>
  <conditionalFormatting sqref="B247">
    <cfRule type="cellIs" dxfId="374" priority="295" operator="lessThan">
      <formula>0.6</formula>
    </cfRule>
  </conditionalFormatting>
  <conditionalFormatting sqref="B264">
    <cfRule type="cellIs" dxfId="373" priority="292" operator="lessThan">
      <formula>0.398</formula>
    </cfRule>
    <cfRule type="cellIs" dxfId="372" priority="293" operator="lessThan">
      <formula>0.398</formula>
    </cfRule>
  </conditionalFormatting>
  <conditionalFormatting sqref="B265">
    <cfRule type="cellIs" dxfId="371" priority="291" operator="lessThan">
      <formula>0.84</formula>
    </cfRule>
  </conditionalFormatting>
  <conditionalFormatting sqref="B275">
    <cfRule type="cellIs" dxfId="370" priority="290" operator="lessThan">
      <formula>0.6</formula>
    </cfRule>
  </conditionalFormatting>
  <conditionalFormatting sqref="B292">
    <cfRule type="cellIs" dxfId="369" priority="289" operator="lessThan">
      <formula>0.398</formula>
    </cfRule>
  </conditionalFormatting>
  <conditionalFormatting sqref="B293">
    <cfRule type="cellIs" dxfId="368" priority="288" operator="lessThan">
      <formula>0.84</formula>
    </cfRule>
  </conditionalFormatting>
  <conditionalFormatting sqref="B303">
    <cfRule type="cellIs" dxfId="367" priority="287" operator="lessThan">
      <formula>0.6</formula>
    </cfRule>
  </conditionalFormatting>
  <conditionalFormatting sqref="B320">
    <cfRule type="cellIs" dxfId="366" priority="286" operator="lessThan">
      <formula>0.398</formula>
    </cfRule>
  </conditionalFormatting>
  <conditionalFormatting sqref="B321">
    <cfRule type="cellIs" dxfId="365" priority="285" operator="lessThan">
      <formula>0.84</formula>
    </cfRule>
  </conditionalFormatting>
  <conditionalFormatting sqref="B331">
    <cfRule type="cellIs" dxfId="364" priority="284" operator="lessThan">
      <formula>0.6</formula>
    </cfRule>
  </conditionalFormatting>
  <conditionalFormatting sqref="B348">
    <cfRule type="cellIs" dxfId="363" priority="283" operator="lessThan">
      <formula>0.398</formula>
    </cfRule>
  </conditionalFormatting>
  <conditionalFormatting sqref="B349">
    <cfRule type="cellIs" dxfId="362" priority="281" operator="lessThan">
      <formula>0.84</formula>
    </cfRule>
  </conditionalFormatting>
  <conditionalFormatting sqref="B359">
    <cfRule type="cellIs" dxfId="361" priority="280" operator="lessThan">
      <formula>0.6</formula>
    </cfRule>
  </conditionalFormatting>
  <conditionalFormatting sqref="B376">
    <cfRule type="cellIs" dxfId="360" priority="279" operator="lessThan">
      <formula>0.398</formula>
    </cfRule>
  </conditionalFormatting>
  <conditionalFormatting sqref="B377">
    <cfRule type="cellIs" dxfId="359" priority="278" operator="lessThan">
      <formula>0.84</formula>
    </cfRule>
  </conditionalFormatting>
  <conditionalFormatting sqref="B387">
    <cfRule type="cellIs" dxfId="358" priority="277" operator="lessThan">
      <formula>0.6</formula>
    </cfRule>
  </conditionalFormatting>
  <conditionalFormatting sqref="B404">
    <cfRule type="cellIs" dxfId="357" priority="275" operator="lessThan">
      <formula>0.398</formula>
    </cfRule>
  </conditionalFormatting>
  <conditionalFormatting sqref="B405">
    <cfRule type="cellIs" dxfId="356" priority="274" operator="lessThan">
      <formula>0.84</formula>
    </cfRule>
  </conditionalFormatting>
  <conditionalFormatting sqref="B406">
    <cfRule type="cellIs" dxfId="355" priority="273" operator="lessThan">
      <formula>0.265</formula>
    </cfRule>
  </conditionalFormatting>
  <conditionalFormatting sqref="B409">
    <cfRule type="cellIs" dxfId="354" priority="272" operator="greaterThan">
      <formula>0.003</formula>
    </cfRule>
  </conditionalFormatting>
  <conditionalFormatting sqref="B415">
    <cfRule type="cellIs" dxfId="353" priority="271" operator="lessThan">
      <formula>0.6</formula>
    </cfRule>
  </conditionalFormatting>
  <conditionalFormatting sqref="B416">
    <cfRule type="cellIs" dxfId="352" priority="270" operator="lessThan">
      <formula>0.675</formula>
    </cfRule>
  </conditionalFormatting>
  <conditionalFormatting sqref="B432">
    <cfRule type="cellIs" dxfId="351" priority="269" operator="lessThan">
      <formula>0.398</formula>
    </cfRule>
  </conditionalFormatting>
  <conditionalFormatting sqref="B433">
    <cfRule type="cellIs" dxfId="350" priority="268" operator="lessThan">
      <formula>0.84</formula>
    </cfRule>
  </conditionalFormatting>
  <conditionalFormatting sqref="B434">
    <cfRule type="cellIs" dxfId="349" priority="267" operator="lessThan">
      <formula>0.265</formula>
    </cfRule>
  </conditionalFormatting>
  <conditionalFormatting sqref="B443">
    <cfRule type="cellIs" dxfId="348" priority="266" operator="lessThan">
      <formula>0.6</formula>
    </cfRule>
  </conditionalFormatting>
  <conditionalFormatting sqref="B444">
    <cfRule type="cellIs" dxfId="347" priority="265" operator="lessThan">
      <formula>0.675</formula>
    </cfRule>
  </conditionalFormatting>
  <conditionalFormatting sqref="B460">
    <cfRule type="cellIs" dxfId="346" priority="264" operator="lessThan">
      <formula>0.398</formula>
    </cfRule>
  </conditionalFormatting>
  <conditionalFormatting sqref="B461">
    <cfRule type="cellIs" dxfId="345" priority="263" operator="lessThan">
      <formula>0.84</formula>
    </cfRule>
  </conditionalFormatting>
  <conditionalFormatting sqref="B462">
    <cfRule type="cellIs" dxfId="344" priority="262" operator="lessThan">
      <formula>0.265</formula>
    </cfRule>
  </conditionalFormatting>
  <conditionalFormatting sqref="B471">
    <cfRule type="cellIs" dxfId="343" priority="261" operator="lessThan">
      <formula>0.6</formula>
    </cfRule>
  </conditionalFormatting>
  <conditionalFormatting sqref="B472">
    <cfRule type="cellIs" dxfId="342" priority="260" operator="lessThan">
      <formula>0.675</formula>
    </cfRule>
  </conditionalFormatting>
  <conditionalFormatting sqref="B488">
    <cfRule type="cellIs" dxfId="341" priority="259" operator="lessThan">
      <formula>0.398</formula>
    </cfRule>
  </conditionalFormatting>
  <conditionalFormatting sqref="B489">
    <cfRule type="cellIs" dxfId="340" priority="258" operator="lessThan">
      <formula>0.84</formula>
    </cfRule>
  </conditionalFormatting>
  <conditionalFormatting sqref="B490">
    <cfRule type="cellIs" dxfId="339" priority="257" operator="lessThan">
      <formula>0.265</formula>
    </cfRule>
  </conditionalFormatting>
  <conditionalFormatting sqref="B499">
    <cfRule type="cellIs" dxfId="338" priority="256" operator="lessThan">
      <formula>0.6</formula>
    </cfRule>
  </conditionalFormatting>
  <conditionalFormatting sqref="B500">
    <cfRule type="cellIs" dxfId="337" priority="255" operator="lessThan">
      <formula>0.675</formula>
    </cfRule>
  </conditionalFormatting>
  <conditionalFormatting sqref="B501">
    <cfRule type="cellIs" dxfId="336" priority="254" operator="lessThan">
      <formula>0.75</formula>
    </cfRule>
  </conditionalFormatting>
  <conditionalFormatting sqref="B516">
    <cfRule type="cellIs" dxfId="335" priority="253" operator="lessThan">
      <formula>0.398</formula>
    </cfRule>
  </conditionalFormatting>
  <conditionalFormatting sqref="B517">
    <cfRule type="cellIs" dxfId="334" priority="252" operator="lessThan">
      <formula>0.84</formula>
    </cfRule>
  </conditionalFormatting>
  <conditionalFormatting sqref="B518">
    <cfRule type="cellIs" dxfId="333" priority="251" operator="lessThan">
      <formula>0.265</formula>
    </cfRule>
  </conditionalFormatting>
  <conditionalFormatting sqref="B527">
    <cfRule type="cellIs" dxfId="332" priority="250" operator="lessThan">
      <formula>0.6</formula>
    </cfRule>
  </conditionalFormatting>
  <conditionalFormatting sqref="B528">
    <cfRule type="cellIs" dxfId="331" priority="249" operator="lessThan">
      <formula>0.675</formula>
    </cfRule>
  </conditionalFormatting>
  <conditionalFormatting sqref="B529">
    <cfRule type="cellIs" dxfId="330" priority="248" operator="lessThan">
      <formula>0.75</formula>
    </cfRule>
  </conditionalFormatting>
  <conditionalFormatting sqref="B544">
    <cfRule type="cellIs" dxfId="329" priority="247" operator="lessThan">
      <formula>0.398</formula>
    </cfRule>
  </conditionalFormatting>
  <conditionalFormatting sqref="B545">
    <cfRule type="cellIs" dxfId="328" priority="246" operator="lessThan">
      <formula>0.84</formula>
    </cfRule>
  </conditionalFormatting>
  <conditionalFormatting sqref="B546">
    <cfRule type="cellIs" dxfId="327" priority="245" operator="lessThan">
      <formula>0.265</formula>
    </cfRule>
  </conditionalFormatting>
  <conditionalFormatting sqref="B555">
    <cfRule type="cellIs" dxfId="326" priority="244" operator="lessThan">
      <formula>0.6</formula>
    </cfRule>
  </conditionalFormatting>
  <conditionalFormatting sqref="B556">
    <cfRule type="cellIs" dxfId="325" priority="243" operator="lessThan">
      <formula>0.675</formula>
    </cfRule>
  </conditionalFormatting>
  <conditionalFormatting sqref="B572">
    <cfRule type="cellIs" dxfId="324" priority="242" operator="lessThan">
      <formula>0.398</formula>
    </cfRule>
  </conditionalFormatting>
  <conditionalFormatting sqref="B573">
    <cfRule type="cellIs" dxfId="323" priority="241" operator="lessThan">
      <formula>0.84</formula>
    </cfRule>
  </conditionalFormatting>
  <conditionalFormatting sqref="B574">
    <cfRule type="cellIs" dxfId="322" priority="240" operator="lessThan">
      <formula>0.265</formula>
    </cfRule>
  </conditionalFormatting>
  <conditionalFormatting sqref="B583">
    <cfRule type="cellIs" dxfId="321" priority="239" operator="lessThan">
      <formula>0.6</formula>
    </cfRule>
  </conditionalFormatting>
  <conditionalFormatting sqref="B584">
    <cfRule type="cellIs" dxfId="320" priority="238" operator="lessThan">
      <formula>0.675</formula>
    </cfRule>
  </conditionalFormatting>
  <conditionalFormatting sqref="B628">
    <cfRule type="cellIs" dxfId="319" priority="237" operator="lessThan">
      <formula>0.398</formula>
    </cfRule>
  </conditionalFormatting>
  <conditionalFormatting sqref="B629">
    <cfRule type="cellIs" dxfId="318" priority="236" operator="lessThan">
      <formula>0.84</formula>
    </cfRule>
  </conditionalFormatting>
  <conditionalFormatting sqref="B630">
    <cfRule type="cellIs" dxfId="317" priority="235" operator="lessThan">
      <formula>0.265</formula>
    </cfRule>
  </conditionalFormatting>
  <conditionalFormatting sqref="B639">
    <cfRule type="cellIs" dxfId="316" priority="234" operator="lessThan">
      <formula>0.6</formula>
    </cfRule>
  </conditionalFormatting>
  <conditionalFormatting sqref="B640">
    <cfRule type="cellIs" dxfId="315" priority="233" operator="lessThan">
      <formula>0.675</formula>
    </cfRule>
  </conditionalFormatting>
  <conditionalFormatting sqref="B656">
    <cfRule type="cellIs" dxfId="314" priority="232" operator="lessThan">
      <formula>0.398</formula>
    </cfRule>
  </conditionalFormatting>
  <conditionalFormatting sqref="B657">
    <cfRule type="cellIs" dxfId="313" priority="231" operator="lessThan">
      <formula>0.84</formula>
    </cfRule>
  </conditionalFormatting>
  <conditionalFormatting sqref="B658">
    <cfRule type="cellIs" dxfId="312" priority="230" operator="lessThan">
      <formula>0.265</formula>
    </cfRule>
  </conditionalFormatting>
  <conditionalFormatting sqref="B667">
    <cfRule type="cellIs" dxfId="311" priority="229" operator="lessThan">
      <formula>0.6</formula>
    </cfRule>
  </conditionalFormatting>
  <conditionalFormatting sqref="B668">
    <cfRule type="cellIs" dxfId="310" priority="228" operator="lessThan">
      <formula>0.675</formula>
    </cfRule>
  </conditionalFormatting>
  <conditionalFormatting sqref="B683">
    <cfRule type="cellIs" dxfId="309" priority="227" operator="lessThan">
      <formula>0.656</formula>
    </cfRule>
  </conditionalFormatting>
  <conditionalFormatting sqref="B684">
    <cfRule type="cellIs" dxfId="308" priority="226" operator="lessThan">
      <formula>0.398</formula>
    </cfRule>
  </conditionalFormatting>
  <conditionalFormatting sqref="B685">
    <cfRule type="cellIs" dxfId="307" priority="225" operator="lessThan">
      <formula>0.84</formula>
    </cfRule>
  </conditionalFormatting>
  <conditionalFormatting sqref="B695">
    <cfRule type="cellIs" dxfId="306" priority="224" operator="lessThan">
      <formula>0.6</formula>
    </cfRule>
  </conditionalFormatting>
  <conditionalFormatting sqref="B696">
    <cfRule type="cellIs" dxfId="305" priority="223" operator="lessThan">
      <formula>0.675</formula>
    </cfRule>
  </conditionalFormatting>
  <conditionalFormatting sqref="B710">
    <cfRule type="cellIs" dxfId="304" priority="222" operator="lessThan">
      <formula>0.2</formula>
    </cfRule>
  </conditionalFormatting>
  <conditionalFormatting sqref="B712">
    <cfRule type="cellIs" dxfId="303" priority="221" operator="lessThan">
      <formula>0.398</formula>
    </cfRule>
  </conditionalFormatting>
  <conditionalFormatting sqref="B713">
    <cfRule type="cellIs" dxfId="302" priority="220" operator="lessThan">
      <formula>0.84</formula>
    </cfRule>
  </conditionalFormatting>
  <conditionalFormatting sqref="B723">
    <cfRule type="cellIs" dxfId="301" priority="219" operator="lessThan">
      <formula>0.6</formula>
    </cfRule>
  </conditionalFormatting>
  <conditionalFormatting sqref="B724">
    <cfRule type="cellIs" dxfId="300" priority="218" operator="lessThan">
      <formula>0.675</formula>
    </cfRule>
  </conditionalFormatting>
  <conditionalFormatting sqref="B738">
    <cfRule type="cellIs" dxfId="299" priority="217" operator="lessThan">
      <formula>0.2</formula>
    </cfRule>
  </conditionalFormatting>
  <conditionalFormatting sqref="B740">
    <cfRule type="cellIs" dxfId="298" priority="216" operator="lessThan">
      <formula>0.398</formula>
    </cfRule>
  </conditionalFormatting>
  <conditionalFormatting sqref="B741">
    <cfRule type="cellIs" dxfId="297" priority="215" operator="lessThan">
      <formula>0.84</formula>
    </cfRule>
  </conditionalFormatting>
  <conditionalFormatting sqref="B742">
    <cfRule type="cellIs" dxfId="296" priority="214" operator="lessThan">
      <formula>0.265</formula>
    </cfRule>
  </conditionalFormatting>
  <conditionalFormatting sqref="B751">
    <cfRule type="cellIs" dxfId="295" priority="213" operator="lessThan">
      <formula>0.6</formula>
    </cfRule>
  </conditionalFormatting>
  <conditionalFormatting sqref="B752">
    <cfRule type="cellIs" dxfId="294" priority="212" operator="lessThan">
      <formula>0.675</formula>
    </cfRule>
  </conditionalFormatting>
  <conditionalFormatting sqref="B714">
    <cfRule type="cellIs" dxfId="293" priority="211" operator="lessThan">
      <formula>0.265</formula>
    </cfRule>
  </conditionalFormatting>
  <conditionalFormatting sqref="B767">
    <cfRule type="cellIs" dxfId="292" priority="210" operator="lessThan">
      <formula>0.675</formula>
    </cfRule>
  </conditionalFormatting>
  <conditionalFormatting sqref="B768">
    <cfRule type="cellIs" dxfId="291" priority="209" operator="lessThan">
      <formula>0.398</formula>
    </cfRule>
  </conditionalFormatting>
  <conditionalFormatting sqref="B769">
    <cfRule type="cellIs" dxfId="290" priority="208" operator="lessThan">
      <formula>0.84</formula>
    </cfRule>
  </conditionalFormatting>
  <conditionalFormatting sqref="B770">
    <cfRule type="cellIs" dxfId="289" priority="207" operator="lessThan">
      <formula>0.265</formula>
    </cfRule>
  </conditionalFormatting>
  <conditionalFormatting sqref="B779">
    <cfRule type="cellIs" dxfId="288" priority="206" operator="lessThan">
      <formula>0.6</formula>
    </cfRule>
  </conditionalFormatting>
  <conditionalFormatting sqref="B780">
    <cfRule type="cellIs" dxfId="287" priority="205" operator="lessThan">
      <formula>0.675</formula>
    </cfRule>
  </conditionalFormatting>
  <conditionalFormatting sqref="B796">
    <cfRule type="cellIs" dxfId="286" priority="204" operator="lessThan">
      <formula>0.398</formula>
    </cfRule>
  </conditionalFormatting>
  <conditionalFormatting sqref="B797">
    <cfRule type="cellIs" dxfId="285" priority="203" operator="lessThan">
      <formula>0.84</formula>
    </cfRule>
  </conditionalFormatting>
  <conditionalFormatting sqref="B798">
    <cfRule type="cellIs" dxfId="284" priority="202" operator="lessThan">
      <formula>0.265</formula>
    </cfRule>
  </conditionalFormatting>
  <conditionalFormatting sqref="B807">
    <cfRule type="cellIs" dxfId="283" priority="201" operator="lessThan">
      <formula>0.6</formula>
    </cfRule>
  </conditionalFormatting>
  <conditionalFormatting sqref="B808">
    <cfRule type="cellIs" dxfId="282" priority="200" operator="lessThan">
      <formula>0.675</formula>
    </cfRule>
  </conditionalFormatting>
  <conditionalFormatting sqref="B824">
    <cfRule type="cellIs" dxfId="281" priority="199" operator="lessThan">
      <formula>0.398</formula>
    </cfRule>
  </conditionalFormatting>
  <conditionalFormatting sqref="B825">
    <cfRule type="cellIs" dxfId="280" priority="198" operator="lessThan">
      <formula>0.84</formula>
    </cfRule>
  </conditionalFormatting>
  <conditionalFormatting sqref="B826">
    <cfRule type="cellIs" dxfId="279" priority="197" operator="lessThan">
      <formula>0.265</formula>
    </cfRule>
  </conditionalFormatting>
  <conditionalFormatting sqref="B835">
    <cfRule type="cellIs" dxfId="278" priority="196" operator="lessThan">
      <formula>0.6</formula>
    </cfRule>
  </conditionalFormatting>
  <conditionalFormatting sqref="B836">
    <cfRule type="cellIs" dxfId="277" priority="195" operator="lessThan">
      <formula>0.675</formula>
    </cfRule>
  </conditionalFormatting>
  <conditionalFormatting sqref="B852">
    <cfRule type="cellIs" dxfId="276" priority="194" operator="lessThan">
      <formula>0.398</formula>
    </cfRule>
  </conditionalFormatting>
  <conditionalFormatting sqref="B853">
    <cfRule type="cellIs" dxfId="275" priority="193" operator="lessThan">
      <formula>0.84</formula>
    </cfRule>
  </conditionalFormatting>
  <conditionalFormatting sqref="B854">
    <cfRule type="cellIs" dxfId="274" priority="192" operator="lessThan">
      <formula>0.265</formula>
    </cfRule>
  </conditionalFormatting>
  <conditionalFormatting sqref="B863">
    <cfRule type="cellIs" dxfId="273" priority="191" operator="lessThan">
      <formula>0.6</formula>
    </cfRule>
  </conditionalFormatting>
  <conditionalFormatting sqref="B864">
    <cfRule type="cellIs" dxfId="272" priority="190" operator="lessThan">
      <formula>0.675</formula>
    </cfRule>
  </conditionalFormatting>
  <conditionalFormatting sqref="B876">
    <cfRule type="cellIs" dxfId="271" priority="189" operator="lessThan">
      <formula>0.1</formula>
    </cfRule>
  </conditionalFormatting>
  <conditionalFormatting sqref="B875">
    <cfRule type="cellIs" dxfId="270" priority="188" operator="lessThan">
      <formula>1</formula>
    </cfRule>
  </conditionalFormatting>
  <conditionalFormatting sqref="B880">
    <cfRule type="cellIs" dxfId="269" priority="187" operator="lessThan">
      <formula>0.398</formula>
    </cfRule>
  </conditionalFormatting>
  <conditionalFormatting sqref="B881">
    <cfRule type="cellIs" dxfId="268" priority="186" operator="lessThan">
      <formula>0.84</formula>
    </cfRule>
  </conditionalFormatting>
  <conditionalFormatting sqref="B882">
    <cfRule type="cellIs" dxfId="267" priority="185" operator="lessThan">
      <formula>0.265</formula>
    </cfRule>
  </conditionalFormatting>
  <conditionalFormatting sqref="B888">
    <cfRule type="cellIs" dxfId="266" priority="184" operator="lessThan">
      <formula>0.95</formula>
    </cfRule>
  </conditionalFormatting>
  <conditionalFormatting sqref="B891">
    <cfRule type="cellIs" dxfId="265" priority="183" operator="lessThan">
      <formula>0.6</formula>
    </cfRule>
  </conditionalFormatting>
  <conditionalFormatting sqref="B889">
    <cfRule type="cellIs" dxfId="264" priority="182" operator="lessThan">
      <formula>0.25</formula>
    </cfRule>
  </conditionalFormatting>
  <conditionalFormatting sqref="B885">
    <cfRule type="cellIs" dxfId="263" priority="181" operator="greaterThan">
      <formula>0.003</formula>
    </cfRule>
  </conditionalFormatting>
  <conditionalFormatting sqref="B886">
    <cfRule type="cellIs" dxfId="262" priority="180" operator="lessThan">
      <formula>0.522</formula>
    </cfRule>
  </conditionalFormatting>
  <conditionalFormatting sqref="B908">
    <cfRule type="cellIs" dxfId="261" priority="179" operator="lessThan">
      <formula>0.398</formula>
    </cfRule>
  </conditionalFormatting>
  <conditionalFormatting sqref="B909">
    <cfRule type="cellIs" dxfId="260" priority="178" operator="lessThan">
      <formula>0.84</formula>
    </cfRule>
  </conditionalFormatting>
  <conditionalFormatting sqref="B910">
    <cfRule type="cellIs" dxfId="259" priority="177" operator="lessThan">
      <formula>0.265</formula>
    </cfRule>
  </conditionalFormatting>
  <conditionalFormatting sqref="B913">
    <cfRule type="cellIs" dxfId="258" priority="176" operator="greaterThan">
      <formula>0.003</formula>
    </cfRule>
  </conditionalFormatting>
  <conditionalFormatting sqref="B919">
    <cfRule type="cellIs" dxfId="257" priority="175" operator="lessThan">
      <formula>0.6</formula>
    </cfRule>
  </conditionalFormatting>
  <conditionalFormatting sqref="B920">
    <cfRule type="cellIs" dxfId="256" priority="174" operator="lessThan">
      <formula>0.675</formula>
    </cfRule>
  </conditionalFormatting>
  <conditionalFormatting sqref="B936">
    <cfRule type="cellIs" dxfId="255" priority="173" operator="lessThan">
      <formula>0.398</formula>
    </cfRule>
  </conditionalFormatting>
  <conditionalFormatting sqref="B937">
    <cfRule type="cellIs" dxfId="254" priority="172" operator="lessThan">
      <formula>0.84</formula>
    </cfRule>
  </conditionalFormatting>
  <conditionalFormatting sqref="B938">
    <cfRule type="cellIs" dxfId="253" priority="171" operator="lessThan">
      <formula>0.265</formula>
    </cfRule>
  </conditionalFormatting>
  <conditionalFormatting sqref="B947">
    <cfRule type="cellIs" dxfId="252" priority="170" operator="lessThan">
      <formula>0.6</formula>
    </cfRule>
  </conditionalFormatting>
  <conditionalFormatting sqref="B948">
    <cfRule type="cellIs" dxfId="251" priority="169" operator="lessThan">
      <formula>0.675</formula>
    </cfRule>
  </conditionalFormatting>
  <conditionalFormatting sqref="B964">
    <cfRule type="cellIs" dxfId="250" priority="168" operator="lessThan">
      <formula>0.398</formula>
    </cfRule>
  </conditionalFormatting>
  <conditionalFormatting sqref="B965">
    <cfRule type="cellIs" dxfId="249" priority="167" operator="lessThan">
      <formula>0.84</formula>
    </cfRule>
  </conditionalFormatting>
  <conditionalFormatting sqref="B966">
    <cfRule type="cellIs" dxfId="248" priority="166" operator="lessThan">
      <formula>0.265</formula>
    </cfRule>
  </conditionalFormatting>
  <conditionalFormatting sqref="B975">
    <cfRule type="cellIs" dxfId="247" priority="165" operator="lessThan">
      <formula>0.6</formula>
    </cfRule>
  </conditionalFormatting>
  <conditionalFormatting sqref="B976">
    <cfRule type="cellIs" dxfId="246" priority="164" operator="lessThan">
      <formula>0.675</formula>
    </cfRule>
  </conditionalFormatting>
  <conditionalFormatting sqref="B992">
    <cfRule type="cellIs" dxfId="245" priority="163" operator="lessThan">
      <formula>0.398</formula>
    </cfRule>
  </conditionalFormatting>
  <conditionalFormatting sqref="B993">
    <cfRule type="cellIs" dxfId="244" priority="162" operator="lessThan">
      <formula>0.84</formula>
    </cfRule>
  </conditionalFormatting>
  <conditionalFormatting sqref="B994">
    <cfRule type="cellIs" dxfId="243" priority="161" operator="lessThan">
      <formula>0.265</formula>
    </cfRule>
  </conditionalFormatting>
  <conditionalFormatting sqref="B1003">
    <cfRule type="cellIs" dxfId="242" priority="160" operator="lessThan">
      <formula>0.6</formula>
    </cfRule>
  </conditionalFormatting>
  <conditionalFormatting sqref="B1004">
    <cfRule type="cellIs" dxfId="241" priority="159" operator="lessThan">
      <formula>0.675</formula>
    </cfRule>
  </conditionalFormatting>
  <conditionalFormatting sqref="B1020">
    <cfRule type="cellIs" dxfId="240" priority="158" operator="lessThan">
      <formula>0.398</formula>
    </cfRule>
  </conditionalFormatting>
  <conditionalFormatting sqref="B1021">
    <cfRule type="cellIs" dxfId="239" priority="157" operator="lessThan">
      <formula>0.84</formula>
    </cfRule>
  </conditionalFormatting>
  <conditionalFormatting sqref="B1022">
    <cfRule type="cellIs" dxfId="238" priority="156" operator="lessThan">
      <formula>0.265</formula>
    </cfRule>
  </conditionalFormatting>
  <conditionalFormatting sqref="B1031">
    <cfRule type="cellIs" dxfId="237" priority="155" operator="lessThan">
      <formula>0.6</formula>
    </cfRule>
  </conditionalFormatting>
  <conditionalFormatting sqref="B1032">
    <cfRule type="cellIs" dxfId="236" priority="154" operator="lessThan">
      <formula>0.675</formula>
    </cfRule>
  </conditionalFormatting>
  <conditionalFormatting sqref="B1048">
    <cfRule type="cellIs" dxfId="235" priority="153" operator="lessThan">
      <formula>0.398</formula>
    </cfRule>
  </conditionalFormatting>
  <conditionalFormatting sqref="B1049">
    <cfRule type="cellIs" dxfId="234" priority="152" operator="lessThan">
      <formula>0.84</formula>
    </cfRule>
  </conditionalFormatting>
  <conditionalFormatting sqref="B1050">
    <cfRule type="cellIs" dxfId="233" priority="151" operator="lessThan">
      <formula>0.265</formula>
    </cfRule>
  </conditionalFormatting>
  <conditionalFormatting sqref="B1059">
    <cfRule type="cellIs" dxfId="232" priority="150" operator="lessThan">
      <formula>0.6</formula>
    </cfRule>
  </conditionalFormatting>
  <conditionalFormatting sqref="B1060">
    <cfRule type="cellIs" dxfId="231" priority="149" operator="lessThan">
      <formula>0.675</formula>
    </cfRule>
  </conditionalFormatting>
  <conditionalFormatting sqref="B1076">
    <cfRule type="cellIs" dxfId="230" priority="148" operator="lessThan">
      <formula>0.398</formula>
    </cfRule>
  </conditionalFormatting>
  <conditionalFormatting sqref="B1077">
    <cfRule type="cellIs" dxfId="229" priority="147" operator="lessThan">
      <formula>0.84</formula>
    </cfRule>
  </conditionalFormatting>
  <conditionalFormatting sqref="B1078">
    <cfRule type="cellIs" dxfId="228" priority="146" operator="lessThan">
      <formula>0.265</formula>
    </cfRule>
  </conditionalFormatting>
  <conditionalFormatting sqref="B1087">
    <cfRule type="cellIs" dxfId="227" priority="145" operator="lessThan">
      <formula>0.6</formula>
    </cfRule>
  </conditionalFormatting>
  <conditionalFormatting sqref="B1088">
    <cfRule type="cellIs" dxfId="226" priority="144" operator="lessThan">
      <formula>0.675</formula>
    </cfRule>
  </conditionalFormatting>
  <conditionalFormatting sqref="B25">
    <cfRule type="cellIs" dxfId="225" priority="142" operator="greaterThan">
      <formula>0.1046</formula>
    </cfRule>
  </conditionalFormatting>
  <conditionalFormatting sqref="B22">
    <cfRule type="cellIs" dxfId="224" priority="141" operator="greaterThan">
      <formula>0.1046</formula>
    </cfRule>
  </conditionalFormatting>
  <conditionalFormatting sqref="B39">
    <cfRule type="cellIs" dxfId="223" priority="140" operator="lessThan">
      <formula>1</formula>
    </cfRule>
  </conditionalFormatting>
  <conditionalFormatting sqref="B46">
    <cfRule type="cellIs" dxfId="222" priority="139" operator="lessThan">
      <formula>1</formula>
    </cfRule>
  </conditionalFormatting>
  <conditionalFormatting sqref="B50">
    <cfRule type="cellIs" dxfId="221" priority="138" operator="lessThan">
      <formula>1</formula>
    </cfRule>
  </conditionalFormatting>
  <conditionalFormatting sqref="B78">
    <cfRule type="cellIs" dxfId="220" priority="137" operator="lessThan">
      <formula>0.75</formula>
    </cfRule>
  </conditionalFormatting>
  <conditionalFormatting sqref="B92">
    <cfRule type="cellIs" dxfId="219" priority="136" operator="lessThan">
      <formula>1</formula>
    </cfRule>
  </conditionalFormatting>
  <conditionalFormatting sqref="B95">
    <cfRule type="cellIs" dxfId="218" priority="135" operator="lessThan">
      <formula>1</formula>
    </cfRule>
  </conditionalFormatting>
  <conditionalFormatting sqref="B102">
    <cfRule type="cellIs" dxfId="217" priority="134" operator="lessThan">
      <formula>1</formula>
    </cfRule>
  </conditionalFormatting>
  <conditionalFormatting sqref="B106">
    <cfRule type="cellIs" dxfId="216" priority="133" operator="lessThan">
      <formula>1</formula>
    </cfRule>
  </conditionalFormatting>
  <conditionalFormatting sqref="B109">
    <cfRule type="cellIs" dxfId="215" priority="132" operator="lessThan">
      <formula>1</formula>
    </cfRule>
  </conditionalFormatting>
  <conditionalFormatting sqref="B110">
    <cfRule type="cellIs" dxfId="214" priority="131" operator="lessThan">
      <formula>1</formula>
    </cfRule>
  </conditionalFormatting>
  <conditionalFormatting sqref="B112">
    <cfRule type="cellIs" dxfId="213" priority="130" operator="lessThan">
      <formula>1</formula>
    </cfRule>
  </conditionalFormatting>
  <conditionalFormatting sqref="B123">
    <cfRule type="cellIs" dxfId="212" priority="129" operator="lessThan">
      <formula>0.84</formula>
    </cfRule>
  </conditionalFormatting>
  <conditionalFormatting sqref="B134">
    <cfRule type="cellIs" dxfId="211" priority="126" operator="lessThan">
      <formula>0.84</formula>
    </cfRule>
  </conditionalFormatting>
  <conditionalFormatting sqref="B137">
    <cfRule type="cellIs" dxfId="210" priority="125" operator="lessThan">
      <formula>0.84</formula>
    </cfRule>
  </conditionalFormatting>
  <conditionalFormatting sqref="B183">
    <cfRule type="cellIs" dxfId="209" priority="124" operator="lessThan">
      <formula>0.656</formula>
    </cfRule>
  </conditionalFormatting>
  <conditionalFormatting sqref="B186">
    <cfRule type="cellIs" dxfId="208" priority="123" operator="lessThan">
      <formula>0.656</formula>
    </cfRule>
  </conditionalFormatting>
  <conditionalFormatting sqref="B213">
    <cfRule type="cellIs" dxfId="207" priority="122" operator="lessThan">
      <formula>0.84</formula>
    </cfRule>
  </conditionalFormatting>
  <conditionalFormatting sqref="B223">
    <cfRule type="cellIs" dxfId="206" priority="121" operator="lessThan">
      <formula>0.75</formula>
    </cfRule>
  </conditionalFormatting>
  <conditionalFormatting sqref="B224">
    <cfRule type="cellIs" dxfId="205" priority="120" operator="lessThan">
      <formula>0.12</formula>
    </cfRule>
  </conditionalFormatting>
  <conditionalFormatting sqref="B224">
    <cfRule type="cellIs" dxfId="204" priority="119" operator="lessThan">
      <formula>1</formula>
    </cfRule>
  </conditionalFormatting>
  <conditionalFormatting sqref="B235">
    <cfRule type="cellIs" dxfId="203" priority="118" operator="lessThan">
      <formula>0.12</formula>
    </cfRule>
  </conditionalFormatting>
  <conditionalFormatting sqref="B235">
    <cfRule type="cellIs" dxfId="202" priority="117" operator="lessThan">
      <formula>1</formula>
    </cfRule>
  </conditionalFormatting>
  <conditionalFormatting sqref="B246">
    <cfRule type="cellIs" dxfId="201" priority="116" operator="lessThan">
      <formula>0.12</formula>
    </cfRule>
  </conditionalFormatting>
  <conditionalFormatting sqref="B246">
    <cfRule type="cellIs" dxfId="200" priority="115" operator="lessThan">
      <formula>1</formula>
    </cfRule>
  </conditionalFormatting>
  <conditionalFormatting sqref="B249">
    <cfRule type="cellIs" dxfId="199" priority="114" operator="lessThan">
      <formula>0.12</formula>
    </cfRule>
  </conditionalFormatting>
  <conditionalFormatting sqref="B249">
    <cfRule type="cellIs" dxfId="198" priority="113" operator="lessThan">
      <formula>1</formula>
    </cfRule>
  </conditionalFormatting>
  <conditionalFormatting sqref="B263">
    <cfRule type="cellIs" dxfId="197" priority="112" operator="lessThan">
      <formula>0.751</formula>
    </cfRule>
  </conditionalFormatting>
  <conditionalFormatting sqref="B270">
    <cfRule type="cellIs" dxfId="196" priority="111" operator="lessThan">
      <formula>0.751</formula>
    </cfRule>
  </conditionalFormatting>
  <conditionalFormatting sqref="B274">
    <cfRule type="cellIs" dxfId="195" priority="110" operator="lessThan">
      <formula>0.751</formula>
    </cfRule>
  </conditionalFormatting>
  <conditionalFormatting sqref="B294">
    <cfRule type="cellIs" dxfId="194" priority="109" operator="lessThan">
      <formula>1</formula>
    </cfRule>
  </conditionalFormatting>
  <conditionalFormatting sqref="B298">
    <cfRule type="cellIs" dxfId="193" priority="108" operator="lessThan">
      <formula>1</formula>
    </cfRule>
  </conditionalFormatting>
  <conditionalFormatting sqref="B299">
    <cfRule type="cellIs" dxfId="192" priority="107" operator="lessThan">
      <formula>1</formula>
    </cfRule>
  </conditionalFormatting>
  <conditionalFormatting sqref="B302">
    <cfRule type="cellIs" dxfId="191" priority="106" operator="lessThan">
      <formula>1</formula>
    </cfRule>
  </conditionalFormatting>
  <conditionalFormatting sqref="B315">
    <cfRule type="cellIs" dxfId="190" priority="105" operator="lessThan">
      <formula>1</formula>
    </cfRule>
  </conditionalFormatting>
  <conditionalFormatting sqref="B316">
    <cfRule type="cellIs" dxfId="189" priority="104" operator="lessThan">
      <formula>1</formula>
    </cfRule>
  </conditionalFormatting>
  <conditionalFormatting sqref="B326">
    <cfRule type="cellIs" dxfId="188" priority="103" operator="lessThan">
      <formula>1</formula>
    </cfRule>
  </conditionalFormatting>
  <conditionalFormatting sqref="B330">
    <cfRule type="cellIs" dxfId="187" priority="102" operator="lessThan">
      <formula>1</formula>
    </cfRule>
  </conditionalFormatting>
  <conditionalFormatting sqref="B336">
    <cfRule type="cellIs" dxfId="186" priority="101" operator="lessThan">
      <formula>1</formula>
    </cfRule>
  </conditionalFormatting>
  <conditionalFormatting sqref="B312">
    <cfRule type="cellIs" dxfId="185" priority="100" operator="lessThan">
      <formula>1</formula>
    </cfRule>
  </conditionalFormatting>
  <conditionalFormatting sqref="B375">
    <cfRule type="cellIs" dxfId="184" priority="99" operator="lessThan">
      <formula>1</formula>
    </cfRule>
  </conditionalFormatting>
  <conditionalFormatting sqref="B378">
    <cfRule type="cellIs" dxfId="183" priority="98" operator="lessThan">
      <formula>1</formula>
    </cfRule>
  </conditionalFormatting>
  <conditionalFormatting sqref="B382">
    <cfRule type="cellIs" dxfId="182" priority="97" operator="lessThan">
      <formula>1</formula>
    </cfRule>
  </conditionalFormatting>
  <conditionalFormatting sqref="B386">
    <cfRule type="cellIs" dxfId="181" priority="96" operator="lessThan">
      <formula>1</formula>
    </cfRule>
  </conditionalFormatting>
  <conditionalFormatting sqref="B389">
    <cfRule type="cellIs" dxfId="180" priority="95" operator="lessThan">
      <formula>1</formula>
    </cfRule>
  </conditionalFormatting>
  <conditionalFormatting sqref="B417">
    <cfRule type="cellIs" dxfId="179" priority="94" operator="lessThan">
      <formula>0.9</formula>
    </cfRule>
  </conditionalFormatting>
  <conditionalFormatting sqref="B414">
    <cfRule type="cellIs" dxfId="178" priority="93" operator="lessThan">
      <formula>0.9</formula>
    </cfRule>
  </conditionalFormatting>
  <conditionalFormatting sqref="B453">
    <cfRule type="cellIs" dxfId="177" priority="92" operator="lessThan">
      <formula>1</formula>
    </cfRule>
  </conditionalFormatting>
  <conditionalFormatting sqref="B470">
    <cfRule type="cellIs" dxfId="176" priority="91" operator="lessThan">
      <formula>1</formula>
    </cfRule>
  </conditionalFormatting>
  <conditionalFormatting sqref="B473">
    <cfRule type="cellIs" dxfId="175" priority="90" operator="lessThan">
      <formula>1</formula>
    </cfRule>
  </conditionalFormatting>
  <conditionalFormatting sqref="B487">
    <cfRule type="cellIs" dxfId="174" priority="89" operator="lessThan">
      <formula>1</formula>
    </cfRule>
  </conditionalFormatting>
  <conditionalFormatting sqref="B492">
    <cfRule type="cellIs" dxfId="173" priority="88" operator="lessThan">
      <formula>1</formula>
    </cfRule>
  </conditionalFormatting>
  <conditionalFormatting sqref="B494">
    <cfRule type="cellIs" dxfId="172" priority="87" operator="lessThan">
      <formula>1</formula>
    </cfRule>
  </conditionalFormatting>
  <conditionalFormatting sqref="B498">
    <cfRule type="cellIs" dxfId="171" priority="86" operator="lessThan">
      <formula>1</formula>
    </cfRule>
  </conditionalFormatting>
  <conditionalFormatting sqref="B515">
    <cfRule type="cellIs" dxfId="170" priority="85" operator="lessThan">
      <formula>1</formula>
    </cfRule>
  </conditionalFormatting>
  <conditionalFormatting sqref="B522">
    <cfRule type="cellIs" dxfId="169" priority="84" operator="lessThan">
      <formula>1</formula>
    </cfRule>
  </conditionalFormatting>
  <conditionalFormatting sqref="B526">
    <cfRule type="cellIs" dxfId="168" priority="83" operator="lessThan">
      <formula>1</formula>
    </cfRule>
  </conditionalFormatting>
  <conditionalFormatting sqref="B550">
    <cfRule type="cellIs" dxfId="167" priority="82" operator="greaterThan">
      <formula>0.019</formula>
    </cfRule>
  </conditionalFormatting>
  <conditionalFormatting sqref="B551">
    <cfRule type="cellIs" dxfId="166" priority="81" operator="greaterThan">
      <formula>0.019</formula>
    </cfRule>
  </conditionalFormatting>
  <conditionalFormatting sqref="B554">
    <cfRule type="cellIs" dxfId="165" priority="80" operator="lessThan">
      <formula>1</formula>
    </cfRule>
  </conditionalFormatting>
  <conditionalFormatting sqref="B567">
    <cfRule type="cellIs" dxfId="164" priority="79" operator="greaterThan">
      <formula>0.019</formula>
    </cfRule>
  </conditionalFormatting>
  <conditionalFormatting sqref="B578">
    <cfRule type="cellIs" dxfId="163" priority="78" operator="greaterThan">
      <formula>0.019</formula>
    </cfRule>
  </conditionalFormatting>
  <conditionalFormatting sqref="B582">
    <cfRule type="cellIs" dxfId="162" priority="77" operator="greaterThan">
      <formula>0.019</formula>
    </cfRule>
  </conditionalFormatting>
  <conditionalFormatting sqref="B610">
    <cfRule type="cellIs" dxfId="161" priority="76" operator="lessThan">
      <formula>1</formula>
    </cfRule>
  </conditionalFormatting>
  <conditionalFormatting sqref="B711">
    <cfRule type="cellIs" dxfId="160" priority="75" operator="lessThan">
      <formula>0.751</formula>
    </cfRule>
  </conditionalFormatting>
  <conditionalFormatting sqref="B722">
    <cfRule type="cellIs" dxfId="159" priority="74" operator="lessThan">
      <formula>0.751</formula>
    </cfRule>
  </conditionalFormatting>
  <conditionalFormatting sqref="B739">
    <cfRule type="cellIs" dxfId="158" priority="73" operator="lessThan">
      <formula>0.398</formula>
    </cfRule>
  </conditionalFormatting>
  <conditionalFormatting sqref="B750">
    <cfRule type="cellIs" dxfId="157" priority="72" operator="lessThan">
      <formula>0.398</formula>
    </cfRule>
  </conditionalFormatting>
  <conditionalFormatting sqref="B778">
    <cfRule type="cellIs" dxfId="156" priority="71" operator="lessThan">
      <formula>0.675</formula>
    </cfRule>
  </conditionalFormatting>
  <conditionalFormatting sqref="B800">
    <cfRule type="cellIs" dxfId="155" priority="70" operator="greaterThan">
      <formula>0.003</formula>
    </cfRule>
  </conditionalFormatting>
  <conditionalFormatting sqref="B830">
    <cfRule type="cellIs" dxfId="154" priority="69" operator="lessThan">
      <formula>0.656</formula>
    </cfRule>
  </conditionalFormatting>
  <conditionalFormatting sqref="B834">
    <cfRule type="cellIs" dxfId="153" priority="68" operator="lessThan">
      <formula>0.656</formula>
    </cfRule>
  </conditionalFormatting>
  <conditionalFormatting sqref="B851">
    <cfRule type="cellIs" dxfId="152" priority="67" operator="lessThan">
      <formula>1</formula>
    </cfRule>
  </conditionalFormatting>
  <conditionalFormatting sqref="B857">
    <cfRule type="cellIs" dxfId="151" priority="66" operator="lessThan">
      <formula>1</formula>
    </cfRule>
  </conditionalFormatting>
  <conditionalFormatting sqref="B858">
    <cfRule type="cellIs" dxfId="150" priority="65" operator="lessThan">
      <formula>1</formula>
    </cfRule>
  </conditionalFormatting>
  <conditionalFormatting sqref="B894">
    <cfRule type="cellIs" dxfId="149" priority="64" operator="lessThan">
      <formula>0.75</formula>
    </cfRule>
  </conditionalFormatting>
  <conditionalFormatting sqref="B914">
    <cfRule type="cellIs" dxfId="148" priority="63" operator="lessThan">
      <formula>0.656</formula>
    </cfRule>
  </conditionalFormatting>
  <conditionalFormatting sqref="B918">
    <cfRule type="cellIs" dxfId="147" priority="62" operator="lessThan">
      <formula>0.656</formula>
    </cfRule>
  </conditionalFormatting>
  <conditionalFormatting sqref="B935">
    <cfRule type="cellIs" dxfId="146" priority="61" operator="lessThan">
      <formula>1</formula>
    </cfRule>
  </conditionalFormatting>
  <conditionalFormatting sqref="B942">
    <cfRule type="cellIs" dxfId="145" priority="60" operator="lessThan">
      <formula>1</formula>
    </cfRule>
  </conditionalFormatting>
  <conditionalFormatting sqref="B946">
    <cfRule type="cellIs" dxfId="144" priority="59" operator="lessThan">
      <formula>1</formula>
    </cfRule>
  </conditionalFormatting>
  <conditionalFormatting sqref="B963">
    <cfRule type="cellIs" dxfId="143" priority="58" operator="lessThan">
      <formula>1</formula>
    </cfRule>
  </conditionalFormatting>
  <conditionalFormatting sqref="B970">
    <cfRule type="cellIs" dxfId="142" priority="57" operator="lessThan">
      <formula>1</formula>
    </cfRule>
  </conditionalFormatting>
  <conditionalFormatting sqref="B974">
    <cfRule type="cellIs" dxfId="141" priority="56" operator="lessThan">
      <formula>1</formula>
    </cfRule>
  </conditionalFormatting>
  <conditionalFormatting sqref="B991">
    <cfRule type="cellIs" dxfId="140" priority="55" operator="lessThan">
      <formula>1</formula>
    </cfRule>
  </conditionalFormatting>
  <conditionalFormatting sqref="B996">
    <cfRule type="cellIs" dxfId="139" priority="54" operator="lessThan">
      <formula>1</formula>
    </cfRule>
  </conditionalFormatting>
  <conditionalFormatting sqref="B998">
    <cfRule type="cellIs" dxfId="138" priority="53" operator="lessThan">
      <formula>1</formula>
    </cfRule>
  </conditionalFormatting>
  <conditionalFormatting sqref="B1002">
    <cfRule type="cellIs" dxfId="137" priority="52" operator="lessThan">
      <formula>1</formula>
    </cfRule>
  </conditionalFormatting>
  <conditionalFormatting sqref="B1016">
    <cfRule type="cellIs" dxfId="136" priority="51" operator="lessThan">
      <formula>1</formula>
    </cfRule>
  </conditionalFormatting>
  <conditionalFormatting sqref="B1019">
    <cfRule type="cellIs" dxfId="135" priority="50" operator="lessThan">
      <formula>1</formula>
    </cfRule>
  </conditionalFormatting>
  <conditionalFormatting sqref="B1026">
    <cfRule type="cellIs" dxfId="134" priority="49" operator="lessThan">
      <formula>1</formula>
    </cfRule>
  </conditionalFormatting>
  <conditionalFormatting sqref="B1030">
    <cfRule type="cellIs" dxfId="133" priority="48" operator="lessThan">
      <formula>1</formula>
    </cfRule>
  </conditionalFormatting>
  <conditionalFormatting sqref="B1047">
    <cfRule type="cellIs" dxfId="132" priority="47" operator="lessThan">
      <formula>1</formula>
    </cfRule>
  </conditionalFormatting>
  <conditionalFormatting sqref="B1058">
    <cfRule type="cellIs" dxfId="131" priority="46" operator="lessThan">
      <formula>1</formula>
    </cfRule>
  </conditionalFormatting>
  <conditionalFormatting sqref="B1075">
    <cfRule type="cellIs" dxfId="130" priority="45" operator="greaterThan">
      <formula>0.1046</formula>
    </cfRule>
  </conditionalFormatting>
  <conditionalFormatting sqref="B1082">
    <cfRule type="cellIs" dxfId="129" priority="44" operator="greaterThan">
      <formula>0.1046</formula>
    </cfRule>
  </conditionalFormatting>
  <conditionalFormatting sqref="B1086">
    <cfRule type="cellIs" dxfId="128" priority="43" operator="greaterThan">
      <formula>0.1046</formula>
    </cfRule>
  </conditionalFormatting>
  <conditionalFormatting sqref="B60">
    <cfRule type="cellIs" dxfId="127" priority="42" operator="lessThan">
      <formula>1</formula>
    </cfRule>
  </conditionalFormatting>
  <conditionalFormatting sqref="B128">
    <cfRule type="cellIs" dxfId="126" priority="40" operator="lessThan">
      <formula>0.265</formula>
    </cfRule>
  </conditionalFormatting>
  <conditionalFormatting sqref="B129">
    <cfRule type="cellIs" dxfId="125" priority="38" operator="greaterThan">
      <formula>0.019</formula>
    </cfRule>
  </conditionalFormatting>
  <conditionalFormatting sqref="B173">
    <cfRule type="cellIs" dxfId="124" priority="37" operator="lessThan">
      <formula>1</formula>
    </cfRule>
  </conditionalFormatting>
  <conditionalFormatting sqref="B543">
    <cfRule type="cellIs" dxfId="123" priority="36" operator="lessThan">
      <formula>1</formula>
    </cfRule>
  </conditionalFormatting>
  <conditionalFormatting sqref="B592">
    <cfRule type="cellIs" dxfId="122" priority="35" operator="lessThan">
      <formula>0.12</formula>
    </cfRule>
  </conditionalFormatting>
  <conditionalFormatting sqref="B592">
    <cfRule type="cellIs" dxfId="121" priority="34" operator="lessThan">
      <formula>0.12</formula>
    </cfRule>
  </conditionalFormatting>
  <conditionalFormatting sqref="B599">
    <cfRule type="cellIs" dxfId="120" priority="33" operator="lessThan">
      <formula>1</formula>
    </cfRule>
  </conditionalFormatting>
  <conditionalFormatting sqref="B627">
    <cfRule type="cellIs" dxfId="119" priority="31" operator="lessThan">
      <formula>0.522</formula>
    </cfRule>
    <cfRule type="cellIs" dxfId="118" priority="32" operator="lessThan">
      <formula>0.522</formula>
    </cfRule>
  </conditionalFormatting>
  <conditionalFormatting sqref="B655">
    <cfRule type="cellIs" dxfId="117" priority="30" operator="lessThan">
      <formula>0.398</formula>
    </cfRule>
  </conditionalFormatting>
  <conditionalFormatting sqref="B716">
    <cfRule type="cellIs" dxfId="116" priority="25" operator="lessThan">
      <formula>0.675</formula>
    </cfRule>
  </conditionalFormatting>
  <conditionalFormatting sqref="B760">
    <cfRule type="cellIs" dxfId="115" priority="13" operator="greaterThan">
      <formula>0.003</formula>
    </cfRule>
  </conditionalFormatting>
  <conditionalFormatting sqref="B940">
    <cfRule type="cellIs" dxfId="114" priority="6" operator="lessThan">
      <formula>0.54</formula>
    </cfRule>
  </conditionalFormatting>
  <conditionalFormatting sqref="B1006">
    <cfRule type="cellIs" dxfId="113" priority="5" operator="lessThan">
      <formula>0.75</formula>
    </cfRule>
  </conditionalFormatting>
  <conditionalFormatting sqref="B1054">
    <cfRule type="cellIs" dxfId="112" priority="3" operator="lessThan">
      <formula>1</formula>
    </cfRule>
  </conditionalFormatting>
  <pageMargins left="0.78431372549019618" right="0.78431372549019618" top="0.98039215686274517" bottom="0.98039215686274517" header="0.50980392156862753" footer="0.50980392156862753"/>
  <pageSetup paperSize="13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42"/>
  <sheetViews>
    <sheetView topLeftCell="A6" workbookViewId="0">
      <selection activeCell="E42" sqref="E42"/>
    </sheetView>
  </sheetViews>
  <sheetFormatPr defaultRowHeight="12.5" x14ac:dyDescent="0.25"/>
  <cols>
    <col min="1" max="1" width="58.26953125" customWidth="1"/>
  </cols>
  <sheetData>
    <row r="1" spans="1:4" x14ac:dyDescent="0.25">
      <c r="B1" s="33" t="s">
        <v>118</v>
      </c>
    </row>
    <row r="2" spans="1:4" x14ac:dyDescent="0.25">
      <c r="A2" s="56" t="s">
        <v>132</v>
      </c>
      <c r="B2" s="199">
        <v>0.33</v>
      </c>
      <c r="C2" s="199"/>
      <c r="D2" s="199">
        <v>0.33</v>
      </c>
    </row>
    <row r="3" spans="1:4" x14ac:dyDescent="0.25">
      <c r="A3" s="56" t="s">
        <v>190</v>
      </c>
      <c r="B3" s="198">
        <v>0.36499999999999999</v>
      </c>
      <c r="C3" s="198"/>
      <c r="D3" s="198">
        <v>0.36499999999999999</v>
      </c>
    </row>
    <row r="4" spans="1:4" x14ac:dyDescent="0.25">
      <c r="A4" s="56" t="s">
        <v>210</v>
      </c>
      <c r="B4" s="198">
        <v>0.38</v>
      </c>
      <c r="C4" s="199"/>
      <c r="D4" s="198">
        <v>0.38</v>
      </c>
    </row>
    <row r="5" spans="1:4" x14ac:dyDescent="0.25">
      <c r="A5" s="56" t="s">
        <v>124</v>
      </c>
      <c r="B5" s="199">
        <v>0.38800000000000001</v>
      </c>
      <c r="C5" s="199"/>
      <c r="D5" s="199">
        <v>0.38800000000000001</v>
      </c>
    </row>
    <row r="6" spans="1:4" x14ac:dyDescent="0.25">
      <c r="A6" s="56" t="s">
        <v>133</v>
      </c>
      <c r="B6" s="198">
        <v>0.38900000000000001</v>
      </c>
      <c r="C6" s="199"/>
      <c r="D6" s="198">
        <v>0.38900000000000001</v>
      </c>
    </row>
    <row r="7" spans="1:4" x14ac:dyDescent="0.25">
      <c r="A7" s="56" t="s">
        <v>145</v>
      </c>
      <c r="B7" s="198">
        <v>0.39200000000000002</v>
      </c>
      <c r="C7" s="198"/>
      <c r="D7" s="198">
        <v>0.39200000000000002</v>
      </c>
    </row>
    <row r="8" spans="1:4" x14ac:dyDescent="0.25">
      <c r="A8" s="56" t="s">
        <v>131</v>
      </c>
      <c r="B8" s="198">
        <v>0.39700000000000002</v>
      </c>
      <c r="C8" s="199"/>
      <c r="D8" s="198">
        <v>0.39700000000000002</v>
      </c>
    </row>
    <row r="9" spans="1:4" x14ac:dyDescent="0.25">
      <c r="A9" s="56" t="s">
        <v>137</v>
      </c>
      <c r="B9" s="198">
        <v>0.42</v>
      </c>
      <c r="C9" s="198"/>
      <c r="D9" s="198">
        <v>0.42</v>
      </c>
    </row>
    <row r="10" spans="1:4" x14ac:dyDescent="0.25">
      <c r="A10" s="56" t="s">
        <v>136</v>
      </c>
      <c r="B10" s="199">
        <v>0.42399999999999999</v>
      </c>
      <c r="C10" s="198"/>
      <c r="D10" s="199">
        <v>0.42399999999999999</v>
      </c>
    </row>
    <row r="11" spans="1:4" x14ac:dyDescent="0.25">
      <c r="A11" s="56" t="s">
        <v>138</v>
      </c>
      <c r="B11" s="199">
        <v>0.43</v>
      </c>
      <c r="C11" s="198"/>
      <c r="D11" s="199">
        <v>0.43</v>
      </c>
    </row>
    <row r="12" spans="1:4" x14ac:dyDescent="0.25">
      <c r="A12" s="56" t="s">
        <v>144</v>
      </c>
      <c r="B12" s="199">
        <v>0.43099999999999999</v>
      </c>
      <c r="C12" s="198"/>
      <c r="D12" s="199">
        <v>0.43099999999999999</v>
      </c>
    </row>
    <row r="13" spans="1:4" x14ac:dyDescent="0.25">
      <c r="A13" s="56" t="s">
        <v>130</v>
      </c>
      <c r="B13" s="199">
        <v>0.441</v>
      </c>
      <c r="C13" s="198"/>
      <c r="D13" s="199">
        <v>0.441</v>
      </c>
    </row>
    <row r="14" spans="1:4" x14ac:dyDescent="0.25">
      <c r="A14" s="56" t="s">
        <v>121</v>
      </c>
      <c r="B14" s="198">
        <v>0.44500000000000001</v>
      </c>
      <c r="C14" s="198"/>
      <c r="D14" s="198">
        <v>0.44500000000000001</v>
      </c>
    </row>
    <row r="15" spans="1:4" x14ac:dyDescent="0.25">
      <c r="A15" s="56" t="s">
        <v>142</v>
      </c>
      <c r="B15" s="199">
        <v>0.44800000000000001</v>
      </c>
      <c r="C15" s="199"/>
      <c r="D15" s="199">
        <v>0.44800000000000001</v>
      </c>
    </row>
    <row r="16" spans="1:4" x14ac:dyDescent="0.25">
      <c r="A16" s="56" t="s">
        <v>119</v>
      </c>
      <c r="B16" s="198">
        <v>0.46500000000000002</v>
      </c>
      <c r="C16" s="199"/>
      <c r="D16" s="198">
        <v>0.46500000000000002</v>
      </c>
    </row>
    <row r="17" spans="1:4" x14ac:dyDescent="0.25">
      <c r="A17" s="56" t="s">
        <v>139</v>
      </c>
      <c r="B17" s="198">
        <v>0.47899999999999998</v>
      </c>
      <c r="C17" s="199"/>
      <c r="D17" s="198">
        <v>0.47899999999999998</v>
      </c>
    </row>
    <row r="18" spans="1:4" x14ac:dyDescent="0.25">
      <c r="A18" s="56" t="s">
        <v>122</v>
      </c>
      <c r="B18" s="199">
        <v>0.48899999999999999</v>
      </c>
      <c r="C18" s="198"/>
      <c r="D18" s="199">
        <v>0.48899999999999999</v>
      </c>
    </row>
    <row r="19" spans="1:4" x14ac:dyDescent="0.25">
      <c r="A19" s="56" t="s">
        <v>151</v>
      </c>
      <c r="B19" s="198">
        <v>0.49199999999999999</v>
      </c>
      <c r="C19" s="199"/>
      <c r="D19" s="198">
        <v>0.49199999999999999</v>
      </c>
    </row>
    <row r="20" spans="1:4" x14ac:dyDescent="0.25">
      <c r="A20" s="56" t="s">
        <v>140</v>
      </c>
      <c r="B20" s="199">
        <v>0.495</v>
      </c>
      <c r="C20" s="198"/>
      <c r="D20" s="199">
        <v>0.495</v>
      </c>
    </row>
    <row r="21" spans="1:4" x14ac:dyDescent="0.25">
      <c r="A21" s="56" t="s">
        <v>152</v>
      </c>
      <c r="B21" s="199">
        <v>0.503</v>
      </c>
      <c r="C21" s="199"/>
      <c r="D21" s="199">
        <v>0.503</v>
      </c>
    </row>
    <row r="22" spans="1:4" x14ac:dyDescent="0.25">
      <c r="A22" s="56" t="s">
        <v>147</v>
      </c>
      <c r="B22" s="199">
        <v>0.50900000000000001</v>
      </c>
      <c r="C22" s="199"/>
      <c r="D22" s="199">
        <v>0.50900000000000001</v>
      </c>
    </row>
    <row r="23" spans="1:4" x14ac:dyDescent="0.25">
      <c r="A23" s="56" t="s">
        <v>129</v>
      </c>
      <c r="B23" s="198">
        <v>0.51100000000000001</v>
      </c>
      <c r="C23" s="198"/>
      <c r="D23" s="198">
        <v>0.51100000000000001</v>
      </c>
    </row>
    <row r="24" spans="1:4" x14ac:dyDescent="0.25">
      <c r="A24" s="56" t="s">
        <v>127</v>
      </c>
      <c r="B24" s="198">
        <v>0.51200000000000001</v>
      </c>
      <c r="C24" s="198"/>
      <c r="D24" s="198">
        <v>0.51200000000000001</v>
      </c>
    </row>
    <row r="25" spans="1:4" x14ac:dyDescent="0.25">
      <c r="A25" s="56" t="s">
        <v>153</v>
      </c>
      <c r="B25" s="198">
        <v>0.53800000000000003</v>
      </c>
      <c r="C25" s="198"/>
      <c r="D25" s="198">
        <v>0.53800000000000003</v>
      </c>
    </row>
    <row r="26" spans="1:4" x14ac:dyDescent="0.25">
      <c r="A26" s="56" t="s">
        <v>141</v>
      </c>
      <c r="B26" s="198">
        <v>0.53900000000000003</v>
      </c>
      <c r="C26" s="199"/>
      <c r="D26" s="198">
        <v>0.53900000000000003</v>
      </c>
    </row>
    <row r="27" spans="1:4" x14ac:dyDescent="0.25">
      <c r="A27" s="56" t="s">
        <v>149</v>
      </c>
      <c r="B27" s="198">
        <v>0.53900000000000003</v>
      </c>
      <c r="C27" s="199"/>
      <c r="D27" s="198">
        <v>0.53900000000000003</v>
      </c>
    </row>
    <row r="28" spans="1:4" x14ac:dyDescent="0.25">
      <c r="A28" s="56" t="s">
        <v>120</v>
      </c>
      <c r="B28" s="199">
        <v>0.54700000000000004</v>
      </c>
      <c r="C28" s="198"/>
      <c r="D28" s="199">
        <v>0.54700000000000004</v>
      </c>
    </row>
    <row r="29" spans="1:4" x14ac:dyDescent="0.25">
      <c r="A29" s="56" t="s">
        <v>150</v>
      </c>
      <c r="B29" s="199">
        <v>0.55000000000000004</v>
      </c>
      <c r="C29" s="198"/>
      <c r="D29" s="199">
        <v>0.55000000000000004</v>
      </c>
    </row>
    <row r="30" spans="1:4" x14ac:dyDescent="0.25">
      <c r="A30" s="56" t="s">
        <v>123</v>
      </c>
      <c r="B30" s="198">
        <v>0.55100000000000005</v>
      </c>
      <c r="C30" s="199"/>
      <c r="D30" s="198">
        <v>0.55100000000000005</v>
      </c>
    </row>
    <row r="31" spans="1:4" x14ac:dyDescent="0.25">
      <c r="A31" s="56" t="s">
        <v>128</v>
      </c>
      <c r="B31" s="199">
        <v>0.55600000000000005</v>
      </c>
      <c r="C31" s="199"/>
      <c r="D31" s="199">
        <v>0.55600000000000005</v>
      </c>
    </row>
    <row r="32" spans="1:4" x14ac:dyDescent="0.25">
      <c r="A32" s="56" t="s">
        <v>154</v>
      </c>
      <c r="B32" s="199">
        <v>0.56100000000000005</v>
      </c>
      <c r="C32" s="199"/>
      <c r="D32" s="199">
        <v>0.56100000000000005</v>
      </c>
    </row>
    <row r="33" spans="1:4" x14ac:dyDescent="0.25">
      <c r="A33" s="56" t="s">
        <v>146</v>
      </c>
      <c r="B33" s="199">
        <v>0.56999999999999995</v>
      </c>
      <c r="C33" s="199"/>
      <c r="D33" s="199">
        <v>0.56999999999999995</v>
      </c>
    </row>
    <row r="34" spans="1:4" x14ac:dyDescent="0.25">
      <c r="A34" s="56" t="s">
        <v>134</v>
      </c>
      <c r="B34" s="199">
        <v>0.57799999999999996</v>
      </c>
      <c r="C34" s="199"/>
      <c r="D34" s="199">
        <v>0.57799999999999996</v>
      </c>
    </row>
    <row r="35" spans="1:4" x14ac:dyDescent="0.25">
      <c r="A35" s="56" t="s">
        <v>135</v>
      </c>
      <c r="B35" s="198">
        <v>0.58899999999999997</v>
      </c>
      <c r="C35" s="198"/>
      <c r="D35" s="198">
        <v>0.58899999999999997</v>
      </c>
    </row>
    <row r="36" spans="1:4" x14ac:dyDescent="0.25">
      <c r="A36" s="56" t="s">
        <v>143</v>
      </c>
      <c r="B36" s="198">
        <v>0.6</v>
      </c>
      <c r="C36" s="199"/>
      <c r="D36" s="198">
        <v>0.6</v>
      </c>
    </row>
    <row r="37" spans="1:4" x14ac:dyDescent="0.25">
      <c r="A37" s="56" t="s">
        <v>211</v>
      </c>
      <c r="B37" s="198">
        <v>0.63100000000000001</v>
      </c>
      <c r="C37" s="199"/>
      <c r="D37" s="198">
        <v>0.63100000000000001</v>
      </c>
    </row>
    <row r="38" spans="1:4" x14ac:dyDescent="0.25">
      <c r="A38" s="56" t="s">
        <v>148</v>
      </c>
      <c r="B38" s="199">
        <v>0.64</v>
      </c>
      <c r="C38" s="198"/>
      <c r="D38" s="199">
        <v>0.64</v>
      </c>
    </row>
    <row r="39" spans="1:4" x14ac:dyDescent="0.25">
      <c r="A39" s="56" t="s">
        <v>126</v>
      </c>
      <c r="B39" s="199">
        <v>0.65200000000000002</v>
      </c>
      <c r="C39" s="198"/>
      <c r="D39" s="199">
        <v>0.65200000000000002</v>
      </c>
    </row>
    <row r="40" spans="1:4" x14ac:dyDescent="0.25">
      <c r="A40" s="56" t="s">
        <v>125</v>
      </c>
      <c r="B40" s="255"/>
      <c r="C40" s="198"/>
      <c r="D40" s="255"/>
    </row>
    <row r="41" spans="1:4" x14ac:dyDescent="0.25">
      <c r="D41" s="163"/>
    </row>
    <row r="42" spans="1:4" x14ac:dyDescent="0.25">
      <c r="D42" s="163"/>
    </row>
  </sheetData>
  <autoFilter ref="A1:D34" xr:uid="{00000000-0009-0000-0000-000031000000}">
    <sortState ref="A2:D40">
      <sortCondition ref="D1:D34"/>
    </sortState>
  </autoFilter>
  <sortState ref="A2:D42">
    <sortCondition ref="D2:D42"/>
  </sortState>
  <conditionalFormatting sqref="D2:D34">
    <cfRule type="cellIs" dxfId="45" priority="6" operator="lessThan">
      <formula>0.25</formula>
    </cfRule>
  </conditionalFormatting>
  <conditionalFormatting sqref="C2:C34">
    <cfRule type="cellIs" dxfId="44" priority="3" operator="lessThan">
      <formula>0.25</formula>
    </cfRule>
  </conditionalFormatting>
  <conditionalFormatting sqref="B2:B34">
    <cfRule type="cellIs" dxfId="43" priority="1" operator="lessThan">
      <formula>0.25</formula>
    </cfRule>
  </conditionalFormatting>
  <pageMargins left="0.78431372549019618" right="0.78431372549019618" top="0.98039215686274517" bottom="0.98039215686274517" header="0.50980392156862753" footer="0.50980392156862753"/>
  <pageSetup paperSize="0" orientation="landscape"/>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3"/>
  <sheetViews>
    <sheetView workbookViewId="0"/>
  </sheetViews>
  <sheetFormatPr defaultRowHeight="12.5" x14ac:dyDescent="0.25"/>
  <cols>
    <col min="1" max="1" width="142" customWidth="1"/>
    <col min="2" max="2" width="4.7265625" customWidth="1"/>
  </cols>
  <sheetData>
    <row r="1" spans="1:1" s="1" customFormat="1" ht="17.25" customHeight="1" x14ac:dyDescent="0.25">
      <c r="A1" s="20" t="s">
        <v>285</v>
      </c>
    </row>
    <row r="2" spans="1:1" s="1" customFormat="1" ht="300" customHeight="1" x14ac:dyDescent="0.25"/>
    <row r="3" spans="1:1" s="1" customFormat="1" ht="224.25" customHeight="1" x14ac:dyDescent="0.25"/>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40"/>
  <sheetViews>
    <sheetView topLeftCell="A8" workbookViewId="0">
      <selection activeCell="D40" sqref="D40"/>
    </sheetView>
  </sheetViews>
  <sheetFormatPr defaultRowHeight="12.5" x14ac:dyDescent="0.25"/>
  <cols>
    <col min="1" max="1" width="58.26953125" customWidth="1"/>
    <col min="2" max="2" width="46" bestFit="1" customWidth="1"/>
  </cols>
  <sheetData>
    <row r="1" spans="1:4" x14ac:dyDescent="0.25">
      <c r="B1" s="33" t="s">
        <v>180</v>
      </c>
    </row>
    <row r="2" spans="1:4" x14ac:dyDescent="0.25">
      <c r="A2" s="56" t="s">
        <v>150</v>
      </c>
      <c r="B2" s="166">
        <v>0.194095477386935</v>
      </c>
      <c r="C2" s="166"/>
      <c r="D2" s="166">
        <v>0.194095477386935</v>
      </c>
    </row>
    <row r="3" spans="1:4" x14ac:dyDescent="0.25">
      <c r="A3" s="56" t="s">
        <v>128</v>
      </c>
      <c r="B3" s="166">
        <v>0.212249208025343</v>
      </c>
      <c r="C3" s="166"/>
      <c r="D3" s="166">
        <v>0.212249208025343</v>
      </c>
    </row>
    <row r="4" spans="1:4" x14ac:dyDescent="0.25">
      <c r="A4" s="56" t="s">
        <v>120</v>
      </c>
      <c r="B4" s="166">
        <v>0.221959459459459</v>
      </c>
      <c r="C4" s="166"/>
      <c r="D4" s="166">
        <v>0.221959459459459</v>
      </c>
    </row>
    <row r="5" spans="1:4" x14ac:dyDescent="0.25">
      <c r="A5" s="56" t="s">
        <v>122</v>
      </c>
      <c r="B5" s="166">
        <v>0.24150943396226399</v>
      </c>
      <c r="C5" s="166"/>
      <c r="D5" s="166">
        <v>0.24150943396226399</v>
      </c>
    </row>
    <row r="6" spans="1:4" x14ac:dyDescent="0.25">
      <c r="A6" s="56" t="s">
        <v>138</v>
      </c>
      <c r="B6" s="166">
        <v>0.25394321766561501</v>
      </c>
      <c r="C6" s="166"/>
      <c r="D6" s="166">
        <v>0.25394321766561501</v>
      </c>
    </row>
    <row r="7" spans="1:4" x14ac:dyDescent="0.25">
      <c r="A7" s="56" t="s">
        <v>135</v>
      </c>
      <c r="B7" s="166">
        <v>0.25568942436412301</v>
      </c>
      <c r="C7" s="166"/>
      <c r="D7" s="166">
        <v>0.25568942436412301</v>
      </c>
    </row>
    <row r="8" spans="1:4" x14ac:dyDescent="0.25">
      <c r="A8" s="56" t="s">
        <v>153</v>
      </c>
      <c r="B8" s="166">
        <v>0.26135831381732999</v>
      </c>
      <c r="C8" s="166"/>
      <c r="D8" s="166">
        <v>0.26135831381732999</v>
      </c>
    </row>
    <row r="9" spans="1:4" x14ac:dyDescent="0.25">
      <c r="A9" s="56" t="s">
        <v>144</v>
      </c>
      <c r="B9" s="166">
        <v>0.26234489744239098</v>
      </c>
      <c r="C9" s="166"/>
      <c r="D9" s="166">
        <v>0.26234489744239098</v>
      </c>
    </row>
    <row r="10" spans="1:4" x14ac:dyDescent="0.25">
      <c r="A10" s="56" t="s">
        <v>126</v>
      </c>
      <c r="B10" s="166">
        <v>0.26732456140350902</v>
      </c>
      <c r="C10" s="166"/>
      <c r="D10" s="166">
        <v>0.26732456140350902</v>
      </c>
    </row>
    <row r="11" spans="1:4" x14ac:dyDescent="0.25">
      <c r="A11" s="56" t="s">
        <v>127</v>
      </c>
      <c r="B11" s="166">
        <v>0.27468060394889698</v>
      </c>
      <c r="C11" s="166"/>
      <c r="D11" s="166">
        <v>0.27468060394889698</v>
      </c>
    </row>
    <row r="12" spans="1:4" x14ac:dyDescent="0.25">
      <c r="A12" s="56" t="s">
        <v>121</v>
      </c>
      <c r="B12" s="166">
        <v>0.279754921131534</v>
      </c>
      <c r="C12" s="166"/>
      <c r="D12" s="166">
        <v>0.279754921131534</v>
      </c>
    </row>
    <row r="13" spans="1:4" x14ac:dyDescent="0.25">
      <c r="A13" s="56" t="s">
        <v>134</v>
      </c>
      <c r="B13" s="166">
        <v>0.28490672696438701</v>
      </c>
      <c r="C13" s="166"/>
      <c r="D13" s="166">
        <v>0.28490672696438701</v>
      </c>
    </row>
    <row r="14" spans="1:4" x14ac:dyDescent="0.25">
      <c r="A14" s="56" t="s">
        <v>190</v>
      </c>
      <c r="B14" s="166">
        <v>0.28759124087591198</v>
      </c>
      <c r="C14" s="166"/>
      <c r="D14" s="166">
        <v>0.28759124087591198</v>
      </c>
    </row>
    <row r="15" spans="1:4" x14ac:dyDescent="0.25">
      <c r="A15" s="56" t="s">
        <v>154</v>
      </c>
      <c r="B15" s="166">
        <v>0.29562223315297598</v>
      </c>
      <c r="C15" s="166"/>
      <c r="D15" s="166">
        <v>0.29562223315297598</v>
      </c>
    </row>
    <row r="16" spans="1:4" x14ac:dyDescent="0.25">
      <c r="A16" s="56" t="s">
        <v>149</v>
      </c>
      <c r="B16" s="166">
        <v>0.30017177211565998</v>
      </c>
      <c r="C16" s="166"/>
      <c r="D16" s="166">
        <v>0.30017177211565998</v>
      </c>
    </row>
    <row r="17" spans="1:4" x14ac:dyDescent="0.25">
      <c r="A17" s="56" t="s">
        <v>136</v>
      </c>
      <c r="B17" s="166">
        <v>0.30778258637130501</v>
      </c>
      <c r="C17" s="166"/>
      <c r="D17" s="166">
        <v>0.30778258637130501</v>
      </c>
    </row>
    <row r="18" spans="1:4" x14ac:dyDescent="0.25">
      <c r="A18" s="56" t="s">
        <v>124</v>
      </c>
      <c r="B18" s="166">
        <v>0.311083123425693</v>
      </c>
      <c r="C18" s="166"/>
      <c r="D18" s="166">
        <v>0.311083123425693</v>
      </c>
    </row>
    <row r="19" spans="1:4" x14ac:dyDescent="0.25">
      <c r="A19" s="56" t="s">
        <v>210</v>
      </c>
      <c r="B19" s="166">
        <v>0.34240848373610699</v>
      </c>
      <c r="C19" s="166"/>
      <c r="D19" s="166">
        <v>0.34240848373610699</v>
      </c>
    </row>
    <row r="20" spans="1:4" x14ac:dyDescent="0.25">
      <c r="A20" s="56" t="s">
        <v>146</v>
      </c>
      <c r="B20" s="166">
        <v>0.34692144373673001</v>
      </c>
      <c r="C20" s="166"/>
      <c r="D20" s="166">
        <v>0.34692144373673001</v>
      </c>
    </row>
    <row r="21" spans="1:4" x14ac:dyDescent="0.25">
      <c r="A21" s="56" t="s">
        <v>141</v>
      </c>
      <c r="B21" s="166">
        <v>0.35423116615067102</v>
      </c>
      <c r="C21" s="166"/>
      <c r="D21" s="166">
        <v>0.35423116615067102</v>
      </c>
    </row>
    <row r="22" spans="1:4" x14ac:dyDescent="0.25">
      <c r="A22" s="56" t="s">
        <v>151</v>
      </c>
      <c r="B22" s="166">
        <v>0.35796645702306101</v>
      </c>
      <c r="C22" s="166"/>
      <c r="D22" s="166">
        <v>0.35796645702306101</v>
      </c>
    </row>
    <row r="23" spans="1:4" x14ac:dyDescent="0.25">
      <c r="A23" s="56" t="s">
        <v>131</v>
      </c>
      <c r="B23" s="166">
        <v>0.36826599326599302</v>
      </c>
      <c r="C23" s="166"/>
      <c r="D23" s="166">
        <v>0.36826599326599302</v>
      </c>
    </row>
    <row r="24" spans="1:4" x14ac:dyDescent="0.25">
      <c r="A24" s="56" t="s">
        <v>142</v>
      </c>
      <c r="B24" s="166">
        <v>0.380154077232424</v>
      </c>
      <c r="C24" s="166"/>
      <c r="D24" s="166">
        <v>0.380154077232424</v>
      </c>
    </row>
    <row r="25" spans="1:4" x14ac:dyDescent="0.25">
      <c r="A25" s="56" t="s">
        <v>147</v>
      </c>
      <c r="B25" s="166">
        <v>0.38696418085731099</v>
      </c>
      <c r="C25" s="166"/>
      <c r="D25" s="166">
        <v>0.38696418085731099</v>
      </c>
    </row>
    <row r="26" spans="1:4" x14ac:dyDescent="0.25">
      <c r="A26" s="56" t="s">
        <v>137</v>
      </c>
      <c r="B26" s="166">
        <v>0.39151470040937802</v>
      </c>
      <c r="C26" s="166"/>
      <c r="D26" s="166">
        <v>0.39151470040937802</v>
      </c>
    </row>
    <row r="27" spans="1:4" x14ac:dyDescent="0.25">
      <c r="A27" s="56" t="s">
        <v>211</v>
      </c>
      <c r="B27" s="166">
        <v>0.40016478989288701</v>
      </c>
      <c r="C27" s="166"/>
      <c r="D27" s="166">
        <v>0.40016478989288701</v>
      </c>
    </row>
    <row r="28" spans="1:4" x14ac:dyDescent="0.25">
      <c r="A28" s="56" t="s">
        <v>140</v>
      </c>
      <c r="B28" s="166">
        <v>0.41932270916334702</v>
      </c>
      <c r="C28" s="166"/>
      <c r="D28" s="166">
        <v>0.41932270916334702</v>
      </c>
    </row>
    <row r="29" spans="1:4" x14ac:dyDescent="0.25">
      <c r="A29" s="56" t="s">
        <v>152</v>
      </c>
      <c r="B29" s="166">
        <v>0.443965517241379</v>
      </c>
      <c r="C29" s="166"/>
      <c r="D29" s="166">
        <v>0.443965517241379</v>
      </c>
    </row>
    <row r="30" spans="1:4" x14ac:dyDescent="0.25">
      <c r="A30" s="56" t="s">
        <v>145</v>
      </c>
      <c r="B30" s="166">
        <v>0.45205479452054798</v>
      </c>
      <c r="C30" s="166"/>
      <c r="D30" s="166">
        <v>0.45205479452054798</v>
      </c>
    </row>
    <row r="31" spans="1:4" x14ac:dyDescent="0.25">
      <c r="A31" s="56" t="s">
        <v>123</v>
      </c>
      <c r="B31" s="166">
        <v>0.459818656067569</v>
      </c>
      <c r="C31" s="166"/>
      <c r="D31" s="166">
        <v>0.459818656067569</v>
      </c>
    </row>
    <row r="32" spans="1:4" x14ac:dyDescent="0.25">
      <c r="A32" s="56" t="s">
        <v>119</v>
      </c>
      <c r="B32" s="166">
        <v>0.48822374877330699</v>
      </c>
      <c r="C32" s="166"/>
      <c r="D32" s="166">
        <v>0.48822374877330699</v>
      </c>
    </row>
    <row r="33" spans="1:4" x14ac:dyDescent="0.25">
      <c r="A33" s="56" t="s">
        <v>129</v>
      </c>
      <c r="B33" s="166">
        <v>0.49460405425113002</v>
      </c>
      <c r="C33" s="166"/>
      <c r="D33" s="166">
        <v>0.49460405425113002</v>
      </c>
    </row>
    <row r="34" spans="1:4" x14ac:dyDescent="0.25">
      <c r="A34" s="56" t="s">
        <v>143</v>
      </c>
      <c r="B34" s="166">
        <v>0.49870934434692799</v>
      </c>
      <c r="C34" s="166"/>
      <c r="D34" s="166">
        <v>0.49870934434692799</v>
      </c>
    </row>
    <row r="35" spans="1:4" x14ac:dyDescent="0.25">
      <c r="A35" s="56" t="s">
        <v>148</v>
      </c>
      <c r="B35" s="166">
        <v>0.50023618327822394</v>
      </c>
      <c r="C35" s="166"/>
      <c r="D35" s="166">
        <v>0.50023618327822394</v>
      </c>
    </row>
    <row r="36" spans="1:4" x14ac:dyDescent="0.25">
      <c r="A36" s="56" t="s">
        <v>132</v>
      </c>
      <c r="B36" s="166">
        <v>0.50613915416098199</v>
      </c>
      <c r="C36" s="166"/>
      <c r="D36" s="166">
        <v>0.50613915416098199</v>
      </c>
    </row>
    <row r="37" spans="1:4" x14ac:dyDescent="0.25">
      <c r="A37" s="56" t="s">
        <v>139</v>
      </c>
      <c r="B37" s="166">
        <v>0.55783183952198001</v>
      </c>
      <c r="C37" s="166"/>
      <c r="D37" s="166">
        <v>0.55783183952198001</v>
      </c>
    </row>
    <row r="38" spans="1:4" x14ac:dyDescent="0.25">
      <c r="A38" s="56" t="s">
        <v>130</v>
      </c>
      <c r="B38" s="256"/>
      <c r="C38" s="78">
        <v>0.76336477987421403</v>
      </c>
      <c r="D38" s="78">
        <v>0.76336477987421403</v>
      </c>
    </row>
    <row r="39" spans="1:4" x14ac:dyDescent="0.25">
      <c r="A39" s="56" t="s">
        <v>133</v>
      </c>
      <c r="B39" s="197"/>
      <c r="C39" s="78">
        <v>0.83639596917605197</v>
      </c>
      <c r="D39" s="78">
        <v>0.83639596917605197</v>
      </c>
    </row>
    <row r="40" spans="1:4" x14ac:dyDescent="0.25">
      <c r="A40" s="56" t="s">
        <v>125</v>
      </c>
      <c r="B40" s="78"/>
      <c r="C40" s="78"/>
      <c r="D40" s="78"/>
    </row>
  </sheetData>
  <autoFilter ref="A1:D40" xr:uid="{A3C02EA8-A57D-4495-AF48-0D46C9F35B85}">
    <sortState ref="A2:D40">
      <sortCondition ref="D1:D40"/>
    </sortState>
  </autoFilter>
  <sortState ref="A2:D40">
    <sortCondition ref="D2:D40"/>
  </sortState>
  <pageMargins left="0.78431372549019618" right="0.78431372549019618" top="0.98039215686274517" bottom="0.98039215686274517" header="0.50980392156862753" footer="0.50980392156862753"/>
  <pageSetup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3"/>
  <sheetViews>
    <sheetView workbookViewId="0">
      <selection activeCell="A2" sqref="A2"/>
    </sheetView>
  </sheetViews>
  <sheetFormatPr defaultRowHeight="12.5" x14ac:dyDescent="0.25"/>
  <cols>
    <col min="1" max="1" width="142" customWidth="1"/>
    <col min="2" max="2" width="4.7265625" customWidth="1"/>
  </cols>
  <sheetData>
    <row r="1" spans="1:1" s="1" customFormat="1" ht="17.25" customHeight="1" x14ac:dyDescent="0.25">
      <c r="A1" s="20" t="s">
        <v>285</v>
      </c>
    </row>
    <row r="2" spans="1:1" s="1" customFormat="1" ht="300" customHeight="1" x14ac:dyDescent="0.25"/>
    <row r="3" spans="1:1" s="1" customFormat="1" ht="224.25" customHeight="1" x14ac:dyDescent="0.25"/>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D40"/>
  <sheetViews>
    <sheetView workbookViewId="0">
      <selection activeCell="I21" sqref="I21"/>
    </sheetView>
  </sheetViews>
  <sheetFormatPr defaultRowHeight="12.5" x14ac:dyDescent="0.25"/>
  <cols>
    <col min="1" max="1" width="55.7265625" customWidth="1"/>
  </cols>
  <sheetData>
    <row r="1" spans="1:4" x14ac:dyDescent="0.25">
      <c r="B1" s="32" t="s">
        <v>182</v>
      </c>
    </row>
    <row r="2" spans="1:4" x14ac:dyDescent="0.25">
      <c r="A2" s="56" t="s">
        <v>130</v>
      </c>
      <c r="B2" s="258"/>
      <c r="C2" s="202">
        <v>0.503</v>
      </c>
      <c r="D2" s="202">
        <v>0.503</v>
      </c>
    </row>
    <row r="3" spans="1:4" x14ac:dyDescent="0.25">
      <c r="A3" s="56" t="s">
        <v>140</v>
      </c>
      <c r="B3" s="258"/>
      <c r="C3" s="202">
        <v>0.58099999999999996</v>
      </c>
      <c r="D3" s="202">
        <v>0.58099999999999996</v>
      </c>
    </row>
    <row r="4" spans="1:4" x14ac:dyDescent="0.25">
      <c r="A4" s="56" t="s">
        <v>128</v>
      </c>
      <c r="B4" s="201">
        <v>0.61699999999999999</v>
      </c>
      <c r="C4" s="258"/>
      <c r="D4" s="201">
        <v>0.61699999999999999</v>
      </c>
    </row>
    <row r="5" spans="1:4" x14ac:dyDescent="0.25">
      <c r="A5" s="56" t="s">
        <v>136</v>
      </c>
      <c r="B5" s="201">
        <v>0.61899999999999999</v>
      </c>
      <c r="C5" s="258"/>
      <c r="D5" s="201">
        <v>0.61899999999999999</v>
      </c>
    </row>
    <row r="6" spans="1:4" x14ac:dyDescent="0.25">
      <c r="A6" s="56" t="s">
        <v>137</v>
      </c>
      <c r="B6" s="200">
        <v>0.64200000000000002</v>
      </c>
      <c r="C6" s="258"/>
      <c r="D6" s="200">
        <v>0.64200000000000002</v>
      </c>
    </row>
    <row r="7" spans="1:4" x14ac:dyDescent="0.25">
      <c r="A7" s="56" t="s">
        <v>133</v>
      </c>
      <c r="B7" s="200">
        <v>0.68600000000000005</v>
      </c>
      <c r="C7" s="127"/>
      <c r="D7" s="200">
        <v>0.68600000000000005</v>
      </c>
    </row>
    <row r="8" spans="1:4" x14ac:dyDescent="0.25">
      <c r="A8" s="56" t="s">
        <v>144</v>
      </c>
      <c r="B8" s="201">
        <v>0.70099999999999996</v>
      </c>
      <c r="C8" s="127"/>
      <c r="D8" s="201">
        <v>0.70099999999999996</v>
      </c>
    </row>
    <row r="9" spans="1:4" x14ac:dyDescent="0.25">
      <c r="A9" s="56" t="s">
        <v>145</v>
      </c>
      <c r="B9" s="200">
        <v>0.71699999999999997</v>
      </c>
      <c r="C9" s="127"/>
      <c r="D9" s="200">
        <v>0.71699999999999997</v>
      </c>
    </row>
    <row r="10" spans="1:4" x14ac:dyDescent="0.25">
      <c r="A10" s="56" t="s">
        <v>149</v>
      </c>
      <c r="B10" s="200">
        <v>0.72399999999999998</v>
      </c>
      <c r="C10" s="127"/>
      <c r="D10" s="200">
        <v>0.72399999999999998</v>
      </c>
    </row>
    <row r="11" spans="1:4" x14ac:dyDescent="0.25">
      <c r="A11" s="56" t="s">
        <v>122</v>
      </c>
      <c r="B11" s="201">
        <v>0.72599999999999998</v>
      </c>
      <c r="C11" s="229"/>
      <c r="D11" s="201">
        <v>0.72599999999999998</v>
      </c>
    </row>
    <row r="12" spans="1:4" x14ac:dyDescent="0.25">
      <c r="A12" s="56" t="s">
        <v>129</v>
      </c>
      <c r="B12" s="200">
        <v>0.74099999999999999</v>
      </c>
      <c r="C12" s="127"/>
      <c r="D12" s="200">
        <v>0.74099999999999999</v>
      </c>
    </row>
    <row r="13" spans="1:4" x14ac:dyDescent="0.25">
      <c r="A13" s="56" t="s">
        <v>151</v>
      </c>
      <c r="B13" s="200">
        <v>0.75</v>
      </c>
      <c r="C13" s="127"/>
      <c r="D13" s="200">
        <v>0.75</v>
      </c>
    </row>
    <row r="14" spans="1:4" x14ac:dyDescent="0.25">
      <c r="A14" s="56" t="s">
        <v>120</v>
      </c>
      <c r="B14" s="201">
        <v>0.75600000000000001</v>
      </c>
      <c r="C14" s="259"/>
      <c r="D14" s="201">
        <v>0.75600000000000001</v>
      </c>
    </row>
    <row r="15" spans="1:4" x14ac:dyDescent="0.25">
      <c r="A15" s="56" t="s">
        <v>124</v>
      </c>
      <c r="B15" s="201">
        <v>0.75900000000000001</v>
      </c>
      <c r="C15" s="127"/>
      <c r="D15" s="201">
        <v>0.75900000000000001</v>
      </c>
    </row>
    <row r="16" spans="1:4" x14ac:dyDescent="0.25">
      <c r="A16" s="56" t="s">
        <v>147</v>
      </c>
      <c r="B16" s="201">
        <v>0.76100000000000001</v>
      </c>
      <c r="C16" s="127"/>
      <c r="D16" s="201">
        <v>0.76100000000000001</v>
      </c>
    </row>
    <row r="17" spans="1:4" x14ac:dyDescent="0.25">
      <c r="A17" s="56" t="s">
        <v>154</v>
      </c>
      <c r="B17" s="201">
        <v>0.76200000000000001</v>
      </c>
      <c r="C17" s="127"/>
      <c r="D17" s="201">
        <v>0.76200000000000001</v>
      </c>
    </row>
    <row r="18" spans="1:4" x14ac:dyDescent="0.25">
      <c r="A18" s="56" t="s">
        <v>141</v>
      </c>
      <c r="B18" s="200">
        <v>0.77500000000000002</v>
      </c>
      <c r="C18" s="127"/>
      <c r="D18" s="200">
        <v>0.77500000000000002</v>
      </c>
    </row>
    <row r="19" spans="1:4" x14ac:dyDescent="0.25">
      <c r="A19" s="56" t="s">
        <v>119</v>
      </c>
      <c r="B19" s="200">
        <v>0.78200000000000003</v>
      </c>
      <c r="C19" s="229"/>
      <c r="D19" s="200">
        <v>0.78200000000000003</v>
      </c>
    </row>
    <row r="20" spans="1:4" x14ac:dyDescent="0.25">
      <c r="A20" s="56" t="s">
        <v>121</v>
      </c>
      <c r="B20" s="200">
        <v>0.78300000000000003</v>
      </c>
      <c r="C20" s="229"/>
      <c r="D20" s="200">
        <v>0.78300000000000003</v>
      </c>
    </row>
    <row r="21" spans="1:4" x14ac:dyDescent="0.25">
      <c r="A21" s="56" t="s">
        <v>123</v>
      </c>
      <c r="B21" s="200">
        <v>0.79500000000000004</v>
      </c>
      <c r="C21" s="229"/>
      <c r="D21" s="200">
        <v>0.79500000000000004</v>
      </c>
    </row>
    <row r="22" spans="1:4" x14ac:dyDescent="0.25">
      <c r="A22" s="56" t="s">
        <v>142</v>
      </c>
      <c r="B22" s="201">
        <v>0.79600000000000004</v>
      </c>
      <c r="C22" s="127"/>
      <c r="D22" s="201">
        <v>0.79600000000000004</v>
      </c>
    </row>
    <row r="23" spans="1:4" x14ac:dyDescent="0.25">
      <c r="A23" s="56" t="s">
        <v>126</v>
      </c>
      <c r="B23" s="201">
        <v>0.80100000000000005</v>
      </c>
      <c r="C23" s="127"/>
      <c r="D23" s="201">
        <v>0.80100000000000005</v>
      </c>
    </row>
    <row r="24" spans="1:4" x14ac:dyDescent="0.25">
      <c r="A24" s="56" t="s">
        <v>131</v>
      </c>
      <c r="B24" s="200">
        <v>0.80200000000000005</v>
      </c>
      <c r="C24" s="127"/>
      <c r="D24" s="200">
        <v>0.80200000000000005</v>
      </c>
    </row>
    <row r="25" spans="1:4" x14ac:dyDescent="0.25">
      <c r="A25" s="56" t="s">
        <v>134</v>
      </c>
      <c r="B25" s="201">
        <v>0.80400000000000005</v>
      </c>
      <c r="C25" s="127"/>
      <c r="D25" s="201">
        <v>0.80400000000000005</v>
      </c>
    </row>
    <row r="26" spans="1:4" x14ac:dyDescent="0.25">
      <c r="A26" s="56" t="s">
        <v>148</v>
      </c>
      <c r="B26" s="201">
        <v>0.81899999999999995</v>
      </c>
      <c r="C26" s="127"/>
      <c r="D26" s="201">
        <v>0.81899999999999995</v>
      </c>
    </row>
    <row r="27" spans="1:4" x14ac:dyDescent="0.25">
      <c r="A27" s="56" t="s">
        <v>146</v>
      </c>
      <c r="B27" s="201">
        <v>0.82</v>
      </c>
      <c r="C27" s="127"/>
      <c r="D27" s="201">
        <v>0.82</v>
      </c>
    </row>
    <row r="28" spans="1:4" x14ac:dyDescent="0.25">
      <c r="A28" s="56" t="s">
        <v>127</v>
      </c>
      <c r="B28" s="200">
        <v>0.82199999999999995</v>
      </c>
      <c r="C28" s="127"/>
      <c r="D28" s="200">
        <v>0.82199999999999995</v>
      </c>
    </row>
    <row r="29" spans="1:4" x14ac:dyDescent="0.25">
      <c r="A29" s="56" t="s">
        <v>143</v>
      </c>
      <c r="B29" s="200">
        <v>0.82399999999999995</v>
      </c>
      <c r="C29" s="127"/>
      <c r="D29" s="200">
        <v>0.82399999999999995</v>
      </c>
    </row>
    <row r="30" spans="1:4" x14ac:dyDescent="0.25">
      <c r="A30" s="56" t="s">
        <v>135</v>
      </c>
      <c r="B30" s="200">
        <v>0.83299999999999996</v>
      </c>
      <c r="C30" s="127"/>
      <c r="D30" s="200">
        <v>0.83299999999999996</v>
      </c>
    </row>
    <row r="31" spans="1:4" x14ac:dyDescent="0.25">
      <c r="A31" s="56" t="s">
        <v>150</v>
      </c>
      <c r="B31" s="201">
        <v>0.84</v>
      </c>
      <c r="C31" s="127"/>
      <c r="D31" s="201">
        <v>0.84</v>
      </c>
    </row>
    <row r="32" spans="1:4" x14ac:dyDescent="0.25">
      <c r="A32" s="56" t="s">
        <v>139</v>
      </c>
      <c r="B32" s="200">
        <v>0.85</v>
      </c>
      <c r="C32" s="127"/>
      <c r="D32" s="200">
        <v>0.85</v>
      </c>
    </row>
    <row r="33" spans="1:4" x14ac:dyDescent="0.25">
      <c r="A33" s="56" t="s">
        <v>210</v>
      </c>
      <c r="B33" s="200">
        <v>0.85399999999999998</v>
      </c>
      <c r="C33" s="127"/>
      <c r="D33" s="200">
        <v>0.85399999999999998</v>
      </c>
    </row>
    <row r="34" spans="1:4" x14ac:dyDescent="0.25">
      <c r="A34" s="56" t="s">
        <v>138</v>
      </c>
      <c r="B34" s="201">
        <v>0.86099999999999999</v>
      </c>
      <c r="C34" s="127"/>
      <c r="D34" s="201">
        <v>0.86099999999999999</v>
      </c>
    </row>
    <row r="35" spans="1:4" x14ac:dyDescent="0.25">
      <c r="A35" s="56" t="s">
        <v>190</v>
      </c>
      <c r="B35" s="200">
        <v>0.86299999999999999</v>
      </c>
      <c r="C35" s="127"/>
      <c r="D35" s="200">
        <v>0.86299999999999999</v>
      </c>
    </row>
    <row r="36" spans="1:4" x14ac:dyDescent="0.25">
      <c r="A36" s="56" t="s">
        <v>153</v>
      </c>
      <c r="B36" s="200">
        <v>0.86399999999999999</v>
      </c>
      <c r="C36" s="127"/>
      <c r="D36" s="200">
        <v>0.86399999999999999</v>
      </c>
    </row>
    <row r="37" spans="1:4" x14ac:dyDescent="0.25">
      <c r="A37" s="56" t="s">
        <v>132</v>
      </c>
      <c r="B37" s="201">
        <v>0.873</v>
      </c>
      <c r="C37" s="127"/>
      <c r="D37" s="201">
        <v>0.873</v>
      </c>
    </row>
    <row r="38" spans="1:4" x14ac:dyDescent="0.25">
      <c r="A38" s="56" t="s">
        <v>152</v>
      </c>
      <c r="B38" s="261">
        <v>0.90600000000000003</v>
      </c>
      <c r="C38" s="258"/>
      <c r="D38" s="201">
        <v>0.90600000000000003</v>
      </c>
    </row>
    <row r="39" spans="1:4" x14ac:dyDescent="0.25">
      <c r="A39" s="56" t="s">
        <v>211</v>
      </c>
      <c r="B39" s="260">
        <v>0.91700000000000004</v>
      </c>
      <c r="C39" s="258"/>
      <c r="D39" s="200">
        <v>0.91700000000000004</v>
      </c>
    </row>
    <row r="40" spans="1:4" x14ac:dyDescent="0.25">
      <c r="A40" s="56" t="s">
        <v>125</v>
      </c>
      <c r="B40" s="127"/>
      <c r="C40" s="127"/>
      <c r="D40" s="257"/>
    </row>
  </sheetData>
  <autoFilter ref="A1:D37" xr:uid="{00000000-0009-0000-0000-000035000000}">
    <sortState ref="A2:D40">
      <sortCondition ref="D1:D37"/>
    </sortState>
  </autoFilter>
  <sortState ref="A2:D40">
    <sortCondition ref="D2:D40"/>
  </sortState>
  <pageMargins left="0.78431372549019618" right="0.78431372549019618" top="0.98039215686274517" bottom="0.98039215686274517" header="0.50980392156862753" footer="0.50980392156862753"/>
  <pageSetup paperSize="0" orientation="landscape"/>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3"/>
  <sheetViews>
    <sheetView workbookViewId="0">
      <selection activeCell="A2" sqref="A2"/>
    </sheetView>
  </sheetViews>
  <sheetFormatPr defaultRowHeight="12.5" x14ac:dyDescent="0.25"/>
  <cols>
    <col min="1" max="1" width="142" customWidth="1"/>
    <col min="2" max="2" width="4.7265625" customWidth="1"/>
  </cols>
  <sheetData>
    <row r="1" spans="1:1" s="1" customFormat="1" ht="17.25" customHeight="1" x14ac:dyDescent="0.25">
      <c r="A1" s="20" t="s">
        <v>285</v>
      </c>
    </row>
    <row r="2" spans="1:1" s="1" customFormat="1" ht="300" customHeight="1" x14ac:dyDescent="0.25"/>
    <row r="3" spans="1:1" s="1" customFormat="1" ht="224.25" customHeight="1" x14ac:dyDescent="0.25"/>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3"/>
  <sheetViews>
    <sheetView zoomScaleNormal="100" workbookViewId="0">
      <selection activeCell="A2" sqref="A2"/>
    </sheetView>
  </sheetViews>
  <sheetFormatPr defaultRowHeight="12.5" x14ac:dyDescent="0.25"/>
  <cols>
    <col min="1" max="1" width="142" customWidth="1"/>
    <col min="2" max="2" width="4.7265625" customWidth="1"/>
  </cols>
  <sheetData>
    <row r="1" spans="1:1" s="1" customFormat="1" ht="17.25" customHeight="1" x14ac:dyDescent="0.25">
      <c r="A1" s="20" t="s">
        <v>285</v>
      </c>
    </row>
    <row r="2" spans="1:1" s="1" customFormat="1" ht="300" customHeight="1" x14ac:dyDescent="0.25"/>
    <row r="3" spans="1:1" s="1" customFormat="1" ht="224.25" customHeight="1" x14ac:dyDescent="0.25"/>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40"/>
  <sheetViews>
    <sheetView workbookViewId="0">
      <selection activeCell="C2" sqref="C2"/>
    </sheetView>
  </sheetViews>
  <sheetFormatPr defaultRowHeight="12.5" x14ac:dyDescent="0.25"/>
  <cols>
    <col min="1" max="1" width="55.7265625" customWidth="1"/>
  </cols>
  <sheetData>
    <row r="1" spans="1:4" x14ac:dyDescent="0.25">
      <c r="B1" s="32" t="s">
        <v>217</v>
      </c>
    </row>
    <row r="2" spans="1:4" x14ac:dyDescent="0.25">
      <c r="A2" s="56" t="s">
        <v>137</v>
      </c>
      <c r="B2" s="201"/>
      <c r="C2" s="203">
        <v>0.61299999999999999</v>
      </c>
      <c r="D2" s="203">
        <v>0.61299999999999999</v>
      </c>
    </row>
    <row r="3" spans="1:4" x14ac:dyDescent="0.25">
      <c r="A3" s="56" t="s">
        <v>121</v>
      </c>
      <c r="B3" s="200">
        <v>0.67700000000000005</v>
      </c>
      <c r="C3" s="202"/>
      <c r="D3" s="200">
        <v>0.67700000000000005</v>
      </c>
    </row>
    <row r="4" spans="1:4" x14ac:dyDescent="0.25">
      <c r="A4" s="56" t="s">
        <v>140</v>
      </c>
      <c r="B4" s="201">
        <v>0.67700000000000005</v>
      </c>
      <c r="C4" s="258"/>
      <c r="D4" s="201">
        <v>0.67700000000000005</v>
      </c>
    </row>
    <row r="5" spans="1:4" x14ac:dyDescent="0.25">
      <c r="A5" s="56" t="s">
        <v>136</v>
      </c>
      <c r="B5" s="201">
        <v>0.71099999999999997</v>
      </c>
      <c r="C5" s="258"/>
      <c r="D5" s="201">
        <v>0.71099999999999997</v>
      </c>
    </row>
    <row r="6" spans="1:4" x14ac:dyDescent="0.25">
      <c r="A6" s="56" t="s">
        <v>119</v>
      </c>
      <c r="B6" s="200">
        <v>0.71699999999999997</v>
      </c>
      <c r="C6" s="202"/>
      <c r="D6" s="200">
        <v>0.71699999999999997</v>
      </c>
    </row>
    <row r="7" spans="1:4" x14ac:dyDescent="0.25">
      <c r="A7" s="56" t="s">
        <v>128</v>
      </c>
      <c r="B7" s="201">
        <v>0.72399999999999998</v>
      </c>
      <c r="C7" s="258"/>
      <c r="D7" s="201">
        <v>0.72399999999999998</v>
      </c>
    </row>
    <row r="8" spans="1:4" x14ac:dyDescent="0.25">
      <c r="A8" s="56" t="s">
        <v>134</v>
      </c>
      <c r="B8" s="201">
        <v>0.72499999999999998</v>
      </c>
      <c r="C8" s="127"/>
      <c r="D8" s="201">
        <v>0.72499999999999998</v>
      </c>
    </row>
    <row r="9" spans="1:4" x14ac:dyDescent="0.25">
      <c r="A9" s="56" t="s">
        <v>122</v>
      </c>
      <c r="B9" s="201">
        <v>0.73</v>
      </c>
      <c r="C9" s="259"/>
      <c r="D9" s="201">
        <v>0.73</v>
      </c>
    </row>
    <row r="10" spans="1:4" x14ac:dyDescent="0.25">
      <c r="A10" s="56" t="s">
        <v>132</v>
      </c>
      <c r="B10" s="201">
        <v>0.73299999999999998</v>
      </c>
      <c r="C10" s="127"/>
      <c r="D10" s="201">
        <v>0.73299999999999998</v>
      </c>
    </row>
    <row r="11" spans="1:4" x14ac:dyDescent="0.25">
      <c r="A11" s="56" t="s">
        <v>154</v>
      </c>
      <c r="B11" s="201">
        <v>0.73399999999999999</v>
      </c>
      <c r="C11" s="127"/>
      <c r="D11" s="201">
        <v>0.73399999999999999</v>
      </c>
    </row>
    <row r="12" spans="1:4" x14ac:dyDescent="0.25">
      <c r="A12" s="56" t="s">
        <v>144</v>
      </c>
      <c r="B12" s="201">
        <v>0.73899999999999999</v>
      </c>
      <c r="C12" s="127"/>
      <c r="D12" s="201">
        <v>0.73899999999999999</v>
      </c>
    </row>
    <row r="13" spans="1:4" x14ac:dyDescent="0.25">
      <c r="A13" s="56" t="s">
        <v>130</v>
      </c>
      <c r="B13" s="201">
        <v>0.74199999999999999</v>
      </c>
      <c r="C13" s="127"/>
      <c r="D13" s="201">
        <v>0.74199999999999999</v>
      </c>
    </row>
    <row r="14" spans="1:4" x14ac:dyDescent="0.25">
      <c r="A14" s="56" t="s">
        <v>149</v>
      </c>
      <c r="B14" s="200">
        <v>0.74399999999999999</v>
      </c>
      <c r="C14" s="127"/>
      <c r="D14" s="200">
        <v>0.74399999999999999</v>
      </c>
    </row>
    <row r="15" spans="1:4" x14ac:dyDescent="0.25">
      <c r="A15" s="56" t="s">
        <v>133</v>
      </c>
      <c r="B15" s="200">
        <v>0.745</v>
      </c>
      <c r="C15" s="127"/>
      <c r="D15" s="200">
        <v>0.745</v>
      </c>
    </row>
    <row r="16" spans="1:4" x14ac:dyDescent="0.25">
      <c r="A16" s="56" t="s">
        <v>147</v>
      </c>
      <c r="B16" s="201">
        <v>0.751</v>
      </c>
      <c r="C16" s="127"/>
      <c r="D16" s="201">
        <v>0.751</v>
      </c>
    </row>
    <row r="17" spans="1:4" x14ac:dyDescent="0.25">
      <c r="A17" s="56" t="s">
        <v>129</v>
      </c>
      <c r="B17" s="200">
        <v>0.78</v>
      </c>
      <c r="C17" s="127"/>
      <c r="D17" s="200">
        <v>0.78</v>
      </c>
    </row>
    <row r="18" spans="1:4" x14ac:dyDescent="0.25">
      <c r="A18" s="56" t="s">
        <v>131</v>
      </c>
      <c r="B18" s="200">
        <v>0.78200000000000003</v>
      </c>
      <c r="C18" s="127"/>
      <c r="D18" s="200">
        <v>0.78200000000000003</v>
      </c>
    </row>
    <row r="19" spans="1:4" x14ac:dyDescent="0.25">
      <c r="A19" s="56" t="s">
        <v>148</v>
      </c>
      <c r="B19" s="201">
        <v>0.78300000000000003</v>
      </c>
      <c r="C19" s="127"/>
      <c r="D19" s="201">
        <v>0.78300000000000003</v>
      </c>
    </row>
    <row r="20" spans="1:4" x14ac:dyDescent="0.25">
      <c r="A20" s="56" t="s">
        <v>123</v>
      </c>
      <c r="B20" s="200">
        <v>0.79800000000000004</v>
      </c>
      <c r="C20" s="229"/>
      <c r="D20" s="200">
        <v>0.79800000000000004</v>
      </c>
    </row>
    <row r="21" spans="1:4" x14ac:dyDescent="0.25">
      <c r="A21" s="56" t="s">
        <v>139</v>
      </c>
      <c r="B21" s="200">
        <v>0.79900000000000004</v>
      </c>
      <c r="C21" s="127"/>
      <c r="D21" s="200">
        <v>0.79900000000000004</v>
      </c>
    </row>
    <row r="22" spans="1:4" x14ac:dyDescent="0.25">
      <c r="A22" s="56" t="s">
        <v>135</v>
      </c>
      <c r="B22" s="200">
        <v>0.80300000000000005</v>
      </c>
      <c r="C22" s="127"/>
      <c r="D22" s="200">
        <v>0.80300000000000005</v>
      </c>
    </row>
    <row r="23" spans="1:4" x14ac:dyDescent="0.25">
      <c r="A23" s="56" t="s">
        <v>126</v>
      </c>
      <c r="B23" s="201">
        <v>0.80900000000000005</v>
      </c>
      <c r="C23" s="127"/>
      <c r="D23" s="201">
        <v>0.80900000000000005</v>
      </c>
    </row>
    <row r="24" spans="1:4" x14ac:dyDescent="0.25">
      <c r="A24" s="56" t="s">
        <v>127</v>
      </c>
      <c r="B24" s="200">
        <v>0.81100000000000005</v>
      </c>
      <c r="C24" s="127"/>
      <c r="D24" s="200">
        <v>0.81100000000000005</v>
      </c>
    </row>
    <row r="25" spans="1:4" x14ac:dyDescent="0.25">
      <c r="A25" s="56" t="s">
        <v>124</v>
      </c>
      <c r="B25" s="201">
        <v>0.81200000000000006</v>
      </c>
      <c r="C25" s="259"/>
      <c r="D25" s="201">
        <v>0.81200000000000006</v>
      </c>
    </row>
    <row r="26" spans="1:4" x14ac:dyDescent="0.25">
      <c r="A26" s="56" t="s">
        <v>138</v>
      </c>
      <c r="B26" s="201">
        <v>0.81799999999999995</v>
      </c>
      <c r="C26" s="127"/>
      <c r="D26" s="201">
        <v>0.81799999999999995</v>
      </c>
    </row>
    <row r="27" spans="1:4" x14ac:dyDescent="0.25">
      <c r="A27" s="56" t="s">
        <v>141</v>
      </c>
      <c r="B27" s="200">
        <v>0.82399999999999995</v>
      </c>
      <c r="C27" s="127"/>
      <c r="D27" s="200">
        <v>0.82399999999999995</v>
      </c>
    </row>
    <row r="28" spans="1:4" x14ac:dyDescent="0.25">
      <c r="A28" s="56" t="s">
        <v>120</v>
      </c>
      <c r="B28" s="201">
        <v>0.83299999999999996</v>
      </c>
      <c r="C28" s="259"/>
      <c r="D28" s="201">
        <v>0.83299999999999996</v>
      </c>
    </row>
    <row r="29" spans="1:4" x14ac:dyDescent="0.25">
      <c r="A29" s="56" t="s">
        <v>146</v>
      </c>
      <c r="B29" s="201">
        <v>0.85399999999999998</v>
      </c>
      <c r="C29" s="127"/>
      <c r="D29" s="201">
        <v>0.85399999999999998</v>
      </c>
    </row>
    <row r="30" spans="1:4" x14ac:dyDescent="0.25">
      <c r="A30" s="56" t="s">
        <v>145</v>
      </c>
      <c r="B30" s="200">
        <v>0.85599999999999998</v>
      </c>
      <c r="C30" s="127"/>
      <c r="D30" s="200">
        <v>0.85599999999999998</v>
      </c>
    </row>
    <row r="31" spans="1:4" x14ac:dyDescent="0.25">
      <c r="A31" s="56" t="s">
        <v>151</v>
      </c>
      <c r="B31" s="200">
        <v>0.85699999999999998</v>
      </c>
      <c r="C31" s="127"/>
      <c r="D31" s="200">
        <v>0.85699999999999998</v>
      </c>
    </row>
    <row r="32" spans="1:4" x14ac:dyDescent="0.25">
      <c r="A32" s="56" t="s">
        <v>143</v>
      </c>
      <c r="B32" s="200">
        <v>0.86099999999999999</v>
      </c>
      <c r="C32" s="127"/>
      <c r="D32" s="200">
        <v>0.86099999999999999</v>
      </c>
    </row>
    <row r="33" spans="1:4" x14ac:dyDescent="0.25">
      <c r="A33" s="56" t="s">
        <v>150</v>
      </c>
      <c r="B33" s="201">
        <v>0.86399999999999999</v>
      </c>
      <c r="C33" s="127"/>
      <c r="D33" s="201">
        <v>0.86399999999999999</v>
      </c>
    </row>
    <row r="34" spans="1:4" x14ac:dyDescent="0.25">
      <c r="A34" s="56" t="s">
        <v>211</v>
      </c>
      <c r="B34" s="200">
        <v>0.876</v>
      </c>
      <c r="C34" s="127"/>
      <c r="D34" s="200">
        <v>0.876</v>
      </c>
    </row>
    <row r="35" spans="1:4" x14ac:dyDescent="0.25">
      <c r="A35" s="56" t="s">
        <v>153</v>
      </c>
      <c r="B35" s="200">
        <v>0.88900000000000001</v>
      </c>
      <c r="C35" s="127"/>
      <c r="D35" s="200">
        <v>0.88900000000000001</v>
      </c>
    </row>
    <row r="36" spans="1:4" x14ac:dyDescent="0.25">
      <c r="A36" s="56" t="s">
        <v>142</v>
      </c>
      <c r="B36" s="201">
        <v>0.92200000000000004</v>
      </c>
      <c r="C36" s="127"/>
      <c r="D36" s="201">
        <v>0.92200000000000004</v>
      </c>
    </row>
    <row r="37" spans="1:4" x14ac:dyDescent="0.25">
      <c r="A37" s="56" t="s">
        <v>152</v>
      </c>
      <c r="B37" s="201">
        <v>0.92500000000000004</v>
      </c>
      <c r="C37" s="127"/>
      <c r="D37" s="201">
        <v>0.92500000000000004</v>
      </c>
    </row>
    <row r="38" spans="1:4" x14ac:dyDescent="0.25">
      <c r="A38" s="56" t="s">
        <v>190</v>
      </c>
      <c r="B38" s="200">
        <v>0.93600000000000005</v>
      </c>
      <c r="C38" s="127"/>
      <c r="D38" s="200">
        <v>0.93600000000000005</v>
      </c>
    </row>
    <row r="39" spans="1:4" x14ac:dyDescent="0.25">
      <c r="A39" s="56" t="s">
        <v>210</v>
      </c>
      <c r="B39" s="200">
        <v>0.94099999999999995</v>
      </c>
      <c r="C39" s="258"/>
      <c r="D39" s="200">
        <v>0.94099999999999995</v>
      </c>
    </row>
    <row r="40" spans="1:4" x14ac:dyDescent="0.25">
      <c r="A40" s="56" t="s">
        <v>125</v>
      </c>
      <c r="B40" s="201"/>
      <c r="C40" s="127"/>
      <c r="D40" s="257"/>
    </row>
  </sheetData>
  <autoFilter ref="A1:D37" xr:uid="{00000000-0009-0000-0000-000037000000}">
    <sortState ref="A2:D40">
      <sortCondition ref="D1:D37"/>
    </sortState>
  </autoFilter>
  <sortState ref="A2:D40">
    <sortCondition ref="D2:D40"/>
  </sortState>
  <pageMargins left="0.78431372549019618" right="0.78431372549019618" top="0.98039215686274517" bottom="0.98039215686274517" header="0.50980392156862753" footer="0.50980392156862753"/>
  <pageSetup paperSize="0" orientation="landscape"/>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D40"/>
  <sheetViews>
    <sheetView workbookViewId="0">
      <selection activeCell="D2" sqref="D2:D10"/>
    </sheetView>
  </sheetViews>
  <sheetFormatPr defaultRowHeight="12.5" x14ac:dyDescent="0.25"/>
  <cols>
    <col min="1" max="1" width="40.26953125" bestFit="1" customWidth="1"/>
    <col min="2" max="3" width="9.1796875" style="42"/>
  </cols>
  <sheetData>
    <row r="1" spans="1:4" x14ac:dyDescent="0.25">
      <c r="B1" s="42" t="s">
        <v>113</v>
      </c>
    </row>
    <row r="2" spans="1:4" x14ac:dyDescent="0.25">
      <c r="A2" s="130" t="s">
        <v>131</v>
      </c>
      <c r="B2" s="131">
        <f>D2</f>
        <v>0.8</v>
      </c>
      <c r="C2" s="57"/>
      <c r="D2" s="131">
        <v>0.8</v>
      </c>
    </row>
    <row r="3" spans="1:4" x14ac:dyDescent="0.25">
      <c r="A3" s="130" t="s">
        <v>210</v>
      </c>
      <c r="B3" s="131">
        <f t="shared" ref="B3:B10" si="0">D3</f>
        <v>0.80638297872340425</v>
      </c>
      <c r="C3" s="57"/>
      <c r="D3" s="131">
        <v>0.80638297872340425</v>
      </c>
    </row>
    <row r="4" spans="1:4" x14ac:dyDescent="0.25">
      <c r="A4" s="130" t="s">
        <v>132</v>
      </c>
      <c r="B4" s="131">
        <f t="shared" si="0"/>
        <v>0.86363636363636365</v>
      </c>
      <c r="C4" s="57"/>
      <c r="D4" s="131">
        <v>0.86363636363636365</v>
      </c>
    </row>
    <row r="5" spans="1:4" x14ac:dyDescent="0.25">
      <c r="A5" s="130" t="s">
        <v>149</v>
      </c>
      <c r="B5" s="131">
        <f t="shared" si="0"/>
        <v>0.88775510204081631</v>
      </c>
      <c r="C5" s="57"/>
      <c r="D5" s="131">
        <v>0.88775510204081631</v>
      </c>
    </row>
    <row r="6" spans="1:4" x14ac:dyDescent="0.25">
      <c r="A6" s="130" t="s">
        <v>151</v>
      </c>
      <c r="B6" s="131">
        <f t="shared" si="0"/>
        <v>0.90697674418604646</v>
      </c>
      <c r="C6" s="57"/>
      <c r="D6" s="131">
        <v>0.90697674418604646</v>
      </c>
    </row>
    <row r="7" spans="1:4" x14ac:dyDescent="0.25">
      <c r="A7" s="130" t="s">
        <v>125</v>
      </c>
      <c r="B7" s="131">
        <f t="shared" si="0"/>
        <v>0.90909090909090906</v>
      </c>
      <c r="C7" s="57"/>
      <c r="D7" s="131">
        <v>0.90909090909090906</v>
      </c>
    </row>
    <row r="8" spans="1:4" x14ac:dyDescent="0.25">
      <c r="A8" s="130" t="s">
        <v>139</v>
      </c>
      <c r="B8" s="131">
        <f t="shared" si="0"/>
        <v>0.9285714285714286</v>
      </c>
      <c r="C8" s="57"/>
      <c r="D8" s="131">
        <v>0.9285714285714286</v>
      </c>
    </row>
    <row r="9" spans="1:4" x14ac:dyDescent="0.25">
      <c r="A9" s="130" t="s">
        <v>143</v>
      </c>
      <c r="B9" s="131">
        <f t="shared" si="0"/>
        <v>0.9375</v>
      </c>
      <c r="C9" s="57"/>
      <c r="D9" s="131">
        <v>0.9375</v>
      </c>
    </row>
    <row r="10" spans="1:4" x14ac:dyDescent="0.25">
      <c r="A10" s="130" t="s">
        <v>121</v>
      </c>
      <c r="B10" s="131">
        <f t="shared" si="0"/>
        <v>0.94345238095238093</v>
      </c>
      <c r="C10" s="57"/>
      <c r="D10" s="131">
        <v>0.94345238095238093</v>
      </c>
    </row>
    <row r="11" spans="1:4" x14ac:dyDescent="0.25">
      <c r="A11" s="130" t="s">
        <v>119</v>
      </c>
      <c r="B11" s="57"/>
      <c r="C11" s="57">
        <f>D11</f>
        <v>0.94736842105263153</v>
      </c>
      <c r="D11" s="131">
        <v>0.94736842105263153</v>
      </c>
    </row>
    <row r="12" spans="1:4" x14ac:dyDescent="0.25">
      <c r="A12" s="130" t="s">
        <v>124</v>
      </c>
      <c r="B12" s="57"/>
      <c r="C12" s="57">
        <f t="shared" ref="C12:C32" si="1">D12</f>
        <v>0.97014925373134331</v>
      </c>
      <c r="D12" s="131">
        <v>0.97014925373134331</v>
      </c>
    </row>
    <row r="13" spans="1:4" x14ac:dyDescent="0.25">
      <c r="A13" s="130" t="s">
        <v>146</v>
      </c>
      <c r="B13" s="57"/>
      <c r="C13" s="57">
        <f t="shared" si="1"/>
        <v>0.97029702970297027</v>
      </c>
      <c r="D13" s="131">
        <v>0.97029702970297027</v>
      </c>
    </row>
    <row r="14" spans="1:4" x14ac:dyDescent="0.25">
      <c r="A14" s="130" t="s">
        <v>123</v>
      </c>
      <c r="B14" s="57"/>
      <c r="C14" s="57">
        <f t="shared" si="1"/>
        <v>0.97165354330708664</v>
      </c>
      <c r="D14" s="131">
        <v>0.97165354330708664</v>
      </c>
    </row>
    <row r="15" spans="1:4" x14ac:dyDescent="0.25">
      <c r="A15" s="130" t="s">
        <v>211</v>
      </c>
      <c r="B15" s="57"/>
      <c r="C15" s="57">
        <f t="shared" si="1"/>
        <v>0.97282608695652173</v>
      </c>
      <c r="D15" s="131">
        <v>0.97282608695652173</v>
      </c>
    </row>
    <row r="16" spans="1:4" x14ac:dyDescent="0.25">
      <c r="A16" s="130" t="s">
        <v>142</v>
      </c>
      <c r="B16" s="57"/>
      <c r="C16" s="57">
        <f t="shared" si="1"/>
        <v>0.97518610421836227</v>
      </c>
      <c r="D16" s="131">
        <v>0.97518610421836227</v>
      </c>
    </row>
    <row r="17" spans="1:4" x14ac:dyDescent="0.25">
      <c r="A17" s="130" t="s">
        <v>128</v>
      </c>
      <c r="B17" s="126"/>
      <c r="C17" s="57">
        <f t="shared" si="1"/>
        <v>0.97560975609756095</v>
      </c>
      <c r="D17" s="131">
        <v>0.97560975609756095</v>
      </c>
    </row>
    <row r="18" spans="1:4" x14ac:dyDescent="0.25">
      <c r="A18" s="130" t="s">
        <v>135</v>
      </c>
      <c r="B18" s="126"/>
      <c r="C18" s="57">
        <f t="shared" si="1"/>
        <v>0.97665369649805445</v>
      </c>
      <c r="D18" s="131">
        <v>0.97665369649805445</v>
      </c>
    </row>
    <row r="19" spans="1:4" x14ac:dyDescent="0.25">
      <c r="A19" s="130" t="s">
        <v>152</v>
      </c>
      <c r="B19" s="126"/>
      <c r="C19" s="57">
        <f t="shared" si="1"/>
        <v>0.97826086956521741</v>
      </c>
      <c r="D19" s="131">
        <v>0.97826086956521741</v>
      </c>
    </row>
    <row r="20" spans="1:4" x14ac:dyDescent="0.25">
      <c r="A20" s="130" t="s">
        <v>144</v>
      </c>
      <c r="B20" s="126"/>
      <c r="C20" s="57">
        <f t="shared" si="1"/>
        <v>0.9821428571428571</v>
      </c>
      <c r="D20" s="131">
        <v>0.9821428571428571</v>
      </c>
    </row>
    <row r="21" spans="1:4" x14ac:dyDescent="0.25">
      <c r="A21" s="130" t="s">
        <v>154</v>
      </c>
      <c r="B21" s="126"/>
      <c r="C21" s="57">
        <f t="shared" si="1"/>
        <v>0.9850746268656716</v>
      </c>
      <c r="D21" s="131">
        <v>0.9850746268656716</v>
      </c>
    </row>
    <row r="22" spans="1:4" x14ac:dyDescent="0.25">
      <c r="A22" s="130" t="s">
        <v>147</v>
      </c>
      <c r="B22" s="57"/>
      <c r="C22" s="57">
        <f t="shared" si="1"/>
        <v>0.98630136986301364</v>
      </c>
      <c r="D22" s="131">
        <v>0.98630136986301364</v>
      </c>
    </row>
    <row r="23" spans="1:4" x14ac:dyDescent="0.25">
      <c r="A23" s="130" t="s">
        <v>140</v>
      </c>
      <c r="B23" s="57"/>
      <c r="C23" s="57">
        <f t="shared" si="1"/>
        <v>0.98870056497175141</v>
      </c>
      <c r="D23" s="131">
        <v>0.98870056497175141</v>
      </c>
    </row>
    <row r="24" spans="1:4" x14ac:dyDescent="0.25">
      <c r="A24" s="130" t="s">
        <v>148</v>
      </c>
      <c r="B24" s="126"/>
      <c r="C24" s="57">
        <f t="shared" si="1"/>
        <v>0.9916666666666667</v>
      </c>
      <c r="D24" s="131">
        <v>0.9916666666666667</v>
      </c>
    </row>
    <row r="25" spans="1:4" x14ac:dyDescent="0.25">
      <c r="A25" s="130" t="s">
        <v>136</v>
      </c>
      <c r="B25" s="126"/>
      <c r="C25" s="57">
        <f t="shared" si="1"/>
        <v>0.99180327868852458</v>
      </c>
      <c r="D25" s="131">
        <v>0.99180327868852458</v>
      </c>
    </row>
    <row r="26" spans="1:4" x14ac:dyDescent="0.25">
      <c r="A26" s="130" t="s">
        <v>130</v>
      </c>
      <c r="B26" s="126"/>
      <c r="C26" s="57">
        <f t="shared" si="1"/>
        <v>0.99295774647887325</v>
      </c>
      <c r="D26" s="131">
        <v>0.99295774647887325</v>
      </c>
    </row>
    <row r="27" spans="1:4" x14ac:dyDescent="0.25">
      <c r="A27" s="130" t="s">
        <v>150</v>
      </c>
      <c r="B27" s="126"/>
      <c r="C27" s="57">
        <f t="shared" si="1"/>
        <v>0.99431818181818177</v>
      </c>
      <c r="D27" s="131">
        <v>0.99431818181818177</v>
      </c>
    </row>
    <row r="28" spans="1:4" x14ac:dyDescent="0.25">
      <c r="A28" s="130" t="s">
        <v>126</v>
      </c>
      <c r="B28" s="126"/>
      <c r="C28" s="57">
        <f t="shared" si="1"/>
        <v>0.99674267100977199</v>
      </c>
      <c r="D28" s="131">
        <v>0.99674267100977199</v>
      </c>
    </row>
    <row r="29" spans="1:4" x14ac:dyDescent="0.25">
      <c r="A29" s="130" t="s">
        <v>129</v>
      </c>
      <c r="B29" s="126"/>
      <c r="C29" s="57">
        <f t="shared" si="1"/>
        <v>0.99899899899899902</v>
      </c>
      <c r="D29" s="131">
        <v>0.99899899899899902</v>
      </c>
    </row>
    <row r="30" spans="1:4" x14ac:dyDescent="0.25">
      <c r="A30" s="130" t="s">
        <v>120</v>
      </c>
      <c r="B30" s="57"/>
      <c r="C30" s="57">
        <f t="shared" si="1"/>
        <v>1</v>
      </c>
      <c r="D30" s="131">
        <v>1</v>
      </c>
    </row>
    <row r="31" spans="1:4" x14ac:dyDescent="0.25">
      <c r="A31" s="130" t="s">
        <v>122</v>
      </c>
      <c r="B31" s="57"/>
      <c r="C31" s="57">
        <f t="shared" si="1"/>
        <v>1</v>
      </c>
      <c r="D31" s="131">
        <v>1</v>
      </c>
    </row>
    <row r="32" spans="1:4" x14ac:dyDescent="0.25">
      <c r="A32" s="130" t="s">
        <v>127</v>
      </c>
      <c r="B32" s="126"/>
      <c r="C32" s="57">
        <f t="shared" si="1"/>
        <v>1</v>
      </c>
      <c r="D32" s="131">
        <v>1</v>
      </c>
    </row>
    <row r="33" spans="1:4" x14ac:dyDescent="0.25">
      <c r="A33" s="130" t="s">
        <v>133</v>
      </c>
      <c r="B33" s="57"/>
      <c r="C33" s="57">
        <f t="shared" ref="C33:C40" si="2">D33</f>
        <v>1</v>
      </c>
      <c r="D33" s="131">
        <v>1</v>
      </c>
    </row>
    <row r="34" spans="1:4" x14ac:dyDescent="0.25">
      <c r="A34" s="130" t="s">
        <v>134</v>
      </c>
      <c r="B34" s="126"/>
      <c r="C34" s="57">
        <f t="shared" si="2"/>
        <v>1</v>
      </c>
      <c r="D34" s="131">
        <v>1</v>
      </c>
    </row>
    <row r="35" spans="1:4" x14ac:dyDescent="0.25">
      <c r="A35" s="130" t="s">
        <v>137</v>
      </c>
      <c r="B35" s="126"/>
      <c r="C35" s="57">
        <f t="shared" si="2"/>
        <v>1</v>
      </c>
      <c r="D35" s="131">
        <v>1</v>
      </c>
    </row>
    <row r="36" spans="1:4" x14ac:dyDescent="0.25">
      <c r="A36" s="130" t="s">
        <v>138</v>
      </c>
      <c r="B36" s="57"/>
      <c r="C36" s="57">
        <f t="shared" si="2"/>
        <v>1</v>
      </c>
      <c r="D36" s="131">
        <v>1</v>
      </c>
    </row>
    <row r="37" spans="1:4" x14ac:dyDescent="0.25">
      <c r="A37" s="130" t="s">
        <v>141</v>
      </c>
      <c r="B37" s="126"/>
      <c r="C37" s="57">
        <f t="shared" si="2"/>
        <v>1</v>
      </c>
      <c r="D37" s="131">
        <v>1</v>
      </c>
    </row>
    <row r="38" spans="1:4" x14ac:dyDescent="0.25">
      <c r="A38" s="130" t="s">
        <v>145</v>
      </c>
      <c r="B38" s="57"/>
      <c r="C38" s="57">
        <f t="shared" si="2"/>
        <v>1</v>
      </c>
      <c r="D38" s="131">
        <v>1</v>
      </c>
    </row>
    <row r="39" spans="1:4" x14ac:dyDescent="0.25">
      <c r="A39" s="130" t="s">
        <v>190</v>
      </c>
      <c r="B39" s="126"/>
      <c r="C39" s="57">
        <f t="shared" si="2"/>
        <v>1</v>
      </c>
      <c r="D39" s="131">
        <v>1</v>
      </c>
    </row>
    <row r="40" spans="1:4" x14ac:dyDescent="0.25">
      <c r="A40" s="130" t="s">
        <v>153</v>
      </c>
      <c r="B40" s="126"/>
      <c r="C40" s="57">
        <f t="shared" si="2"/>
        <v>1</v>
      </c>
      <c r="D40" s="131">
        <v>1</v>
      </c>
    </row>
  </sheetData>
  <autoFilter ref="A1:D34" xr:uid="{00000000-0009-0000-0000-00003D000000}">
    <sortState ref="A2:D40">
      <sortCondition ref="D1:D34"/>
    </sortState>
  </autoFilter>
  <sortState ref="A2:D36">
    <sortCondition ref="D2:D36"/>
  </sortState>
  <conditionalFormatting sqref="C6:D6 D2:D5 D7:D36 B2:B10 C7:C40">
    <cfRule type="cellIs" dxfId="42" priority="6" operator="lessThan">
      <formula>0.945</formula>
    </cfRule>
  </conditionalFormatting>
  <conditionalFormatting sqref="D37:D38">
    <cfRule type="cellIs" dxfId="41" priority="2" operator="lessThan">
      <formula>0.945</formula>
    </cfRule>
  </conditionalFormatting>
  <conditionalFormatting sqref="D39:D40">
    <cfRule type="cellIs" dxfId="40" priority="1" operator="lessThan">
      <formula>0.945</formula>
    </cfRule>
  </conditionalFormatting>
  <pageMargins left="0.78431372549019618" right="0.78431372549019618" top="0.98039215686274517" bottom="0.98039215686274517" header="0.50980392156862753" footer="0.50980392156862753"/>
  <pageSetup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40"/>
  <sheetViews>
    <sheetView workbookViewId="0">
      <selection activeCell="C18" sqref="C18"/>
    </sheetView>
  </sheetViews>
  <sheetFormatPr defaultRowHeight="12.5" x14ac:dyDescent="0.25"/>
  <cols>
    <col min="1" max="1" width="40.26953125" bestFit="1" customWidth="1"/>
    <col min="2" max="2" width="27.26953125" customWidth="1"/>
    <col min="4" max="4" width="28.7265625" customWidth="1"/>
  </cols>
  <sheetData>
    <row r="1" spans="1:4" x14ac:dyDescent="0.25">
      <c r="B1" t="s">
        <v>3</v>
      </c>
    </row>
    <row r="2" spans="1:4" x14ac:dyDescent="0.25">
      <c r="A2" s="56" t="s">
        <v>210</v>
      </c>
      <c r="B2" s="57">
        <v>0.1500789889415482</v>
      </c>
      <c r="C2" s="57"/>
      <c r="D2" s="57">
        <v>0.1500789889415482</v>
      </c>
    </row>
    <row r="3" spans="1:4" x14ac:dyDescent="0.25">
      <c r="A3" s="56" t="s">
        <v>151</v>
      </c>
      <c r="B3" s="57">
        <v>0</v>
      </c>
      <c r="C3" s="57"/>
      <c r="D3" s="57">
        <v>0</v>
      </c>
    </row>
    <row r="4" spans="1:4" x14ac:dyDescent="0.25">
      <c r="A4" s="56" t="s">
        <v>125</v>
      </c>
      <c r="B4" s="57">
        <v>0.33333333333333331</v>
      </c>
      <c r="C4" s="57"/>
      <c r="D4" s="57">
        <v>0.33333333333333331</v>
      </c>
    </row>
    <row r="5" spans="1:4" x14ac:dyDescent="0.25">
      <c r="A5" s="56" t="s">
        <v>150</v>
      </c>
      <c r="B5" s="57">
        <v>0.58940397350993379</v>
      </c>
      <c r="C5" s="57"/>
      <c r="D5" s="57">
        <v>0.58940397350993379</v>
      </c>
    </row>
    <row r="6" spans="1:4" x14ac:dyDescent="0.25">
      <c r="A6" s="56" t="s">
        <v>149</v>
      </c>
      <c r="B6" s="57">
        <v>0.34456928838951312</v>
      </c>
      <c r="C6" s="57"/>
      <c r="D6" s="57">
        <v>0.34456928838951312</v>
      </c>
    </row>
    <row r="7" spans="1:4" x14ac:dyDescent="0.25">
      <c r="A7" s="56" t="s">
        <v>211</v>
      </c>
      <c r="B7" s="57">
        <v>0.22727272727272727</v>
      </c>
      <c r="C7" s="57"/>
      <c r="D7" s="57">
        <v>0.22727272727272727</v>
      </c>
    </row>
    <row r="8" spans="1:4" x14ac:dyDescent="0.25">
      <c r="A8" s="56" t="s">
        <v>128</v>
      </c>
      <c r="B8" s="57">
        <v>0.70297029702970293</v>
      </c>
      <c r="C8" s="57"/>
      <c r="D8" s="57">
        <v>0.70297029702970293</v>
      </c>
    </row>
    <row r="9" spans="1:4" x14ac:dyDescent="0.25">
      <c r="A9" s="56" t="s">
        <v>121</v>
      </c>
      <c r="B9" s="57">
        <v>0.1717557251908397</v>
      </c>
      <c r="C9" s="57"/>
      <c r="D9" s="57">
        <v>0.1717557251908397</v>
      </c>
    </row>
    <row r="10" spans="1:4" x14ac:dyDescent="0.25">
      <c r="A10" s="56" t="s">
        <v>129</v>
      </c>
      <c r="B10" s="57">
        <v>0.35006119951040393</v>
      </c>
      <c r="C10" s="57"/>
      <c r="D10" s="57">
        <v>0.35006119951040393</v>
      </c>
    </row>
    <row r="11" spans="1:4" x14ac:dyDescent="0.25">
      <c r="A11" s="56" t="s">
        <v>133</v>
      </c>
      <c r="B11" s="57">
        <v>0.67391304347826086</v>
      </c>
      <c r="C11" s="57"/>
      <c r="D11" s="57">
        <v>0.67391304347826086</v>
      </c>
    </row>
    <row r="12" spans="1:4" x14ac:dyDescent="0.25">
      <c r="A12" s="56" t="s">
        <v>126</v>
      </c>
      <c r="B12" s="57">
        <v>0.67441860465116277</v>
      </c>
      <c r="C12" s="57"/>
      <c r="D12" s="57">
        <v>0.67441860465116277</v>
      </c>
    </row>
    <row r="13" spans="1:4" x14ac:dyDescent="0.25">
      <c r="A13" s="56" t="s">
        <v>122</v>
      </c>
      <c r="B13" s="57">
        <v>0.51515151515151514</v>
      </c>
      <c r="C13" s="57"/>
      <c r="D13" s="129">
        <v>0.51515151515151514</v>
      </c>
    </row>
    <row r="14" spans="1:4" x14ac:dyDescent="0.25">
      <c r="A14" s="56" t="s">
        <v>119</v>
      </c>
      <c r="B14" s="57">
        <v>0.6853932584269663</v>
      </c>
      <c r="C14" s="57"/>
      <c r="D14" s="57">
        <v>0.6853932584269663</v>
      </c>
    </row>
    <row r="15" spans="1:4" x14ac:dyDescent="0.25">
      <c r="A15" s="56" t="s">
        <v>123</v>
      </c>
      <c r="B15" s="57">
        <v>0.68337730870712399</v>
      </c>
      <c r="C15" s="57"/>
      <c r="D15" s="57">
        <v>0.68337730870712399</v>
      </c>
    </row>
    <row r="16" spans="1:4" x14ac:dyDescent="0.25">
      <c r="A16" s="56" t="s">
        <v>132</v>
      </c>
      <c r="B16" s="57">
        <v>0.14285714285714285</v>
      </c>
      <c r="C16" s="57"/>
      <c r="D16" s="57">
        <v>0.14285714285714285</v>
      </c>
    </row>
    <row r="17" spans="1:4" x14ac:dyDescent="0.25">
      <c r="A17" s="56" t="s">
        <v>140</v>
      </c>
      <c r="B17" s="57">
        <v>0.20634920634920634</v>
      </c>
      <c r="C17" s="57"/>
      <c r="D17" s="57">
        <v>0.20634920634920634</v>
      </c>
    </row>
    <row r="18" spans="1:4" x14ac:dyDescent="0.25">
      <c r="A18" s="56" t="s">
        <v>131</v>
      </c>
      <c r="B18" s="57">
        <v>0.65</v>
      </c>
      <c r="C18" s="57"/>
      <c r="D18" s="57">
        <v>0.65</v>
      </c>
    </row>
    <row r="19" spans="1:4" x14ac:dyDescent="0.25">
      <c r="A19" s="56" t="s">
        <v>142</v>
      </c>
      <c r="B19" s="57">
        <v>0.5895494131010981</v>
      </c>
      <c r="C19" s="57"/>
      <c r="D19" s="57">
        <v>0.5895494131010981</v>
      </c>
    </row>
    <row r="20" spans="1:4" x14ac:dyDescent="0.25">
      <c r="A20" s="56" t="s">
        <v>134</v>
      </c>
      <c r="B20" s="57">
        <v>0.66666666666666663</v>
      </c>
      <c r="C20" s="57"/>
      <c r="D20" s="57">
        <v>0.66666666666666663</v>
      </c>
    </row>
    <row r="21" spans="1:4" x14ac:dyDescent="0.25">
      <c r="A21" s="56" t="s">
        <v>190</v>
      </c>
      <c r="B21" s="57">
        <v>0.14285714285714285</v>
      </c>
      <c r="C21" s="57"/>
      <c r="D21" s="57">
        <v>0.14285714285714285</v>
      </c>
    </row>
    <row r="22" spans="1:4" x14ac:dyDescent="0.25">
      <c r="A22" s="56" t="s">
        <v>143</v>
      </c>
      <c r="B22" s="57"/>
      <c r="C22" s="57">
        <v>1</v>
      </c>
      <c r="D22" s="57">
        <v>1</v>
      </c>
    </row>
    <row r="23" spans="1:4" x14ac:dyDescent="0.25">
      <c r="A23" s="56" t="s">
        <v>141</v>
      </c>
      <c r="B23" s="57"/>
      <c r="C23" s="57">
        <v>0.75</v>
      </c>
      <c r="D23" s="57">
        <v>0.75</v>
      </c>
    </row>
    <row r="24" spans="1:4" x14ac:dyDescent="0.25">
      <c r="A24" s="56" t="s">
        <v>147</v>
      </c>
      <c r="B24" s="57"/>
      <c r="C24" s="57">
        <v>0.87804878048780488</v>
      </c>
      <c r="D24" s="57">
        <v>0.87804878048780488</v>
      </c>
    </row>
    <row r="25" spans="1:4" x14ac:dyDescent="0.25">
      <c r="A25" s="56" t="s">
        <v>148</v>
      </c>
      <c r="B25" s="57"/>
      <c r="C25" s="57">
        <v>0.77611940298507465</v>
      </c>
      <c r="D25" s="57">
        <v>0.77611940298507465</v>
      </c>
    </row>
    <row r="26" spans="1:4" x14ac:dyDescent="0.25">
      <c r="A26" s="56" t="s">
        <v>153</v>
      </c>
      <c r="B26" s="57"/>
      <c r="C26" s="57">
        <v>1</v>
      </c>
      <c r="D26" s="57">
        <v>1</v>
      </c>
    </row>
    <row r="27" spans="1:4" x14ac:dyDescent="0.25">
      <c r="A27" s="56" t="s">
        <v>146</v>
      </c>
      <c r="B27" s="57"/>
      <c r="C27" s="57">
        <v>0.79814385150812062</v>
      </c>
      <c r="D27" s="57">
        <v>0.79814385150812062</v>
      </c>
    </row>
    <row r="28" spans="1:4" x14ac:dyDescent="0.25">
      <c r="A28" s="56" t="s">
        <v>135</v>
      </c>
      <c r="B28" s="57"/>
      <c r="C28" s="57">
        <v>0.79716981132075471</v>
      </c>
      <c r="D28" s="57">
        <v>0.79716981132075471</v>
      </c>
    </row>
    <row r="29" spans="1:4" x14ac:dyDescent="0.25">
      <c r="A29" s="56" t="s">
        <v>145</v>
      </c>
      <c r="B29" s="57"/>
      <c r="C29" s="57">
        <v>0.79352226720647778</v>
      </c>
      <c r="D29" s="57">
        <v>0.79352226720647778</v>
      </c>
    </row>
    <row r="30" spans="1:4" x14ac:dyDescent="0.25">
      <c r="A30" s="56" t="s">
        <v>138</v>
      </c>
      <c r="B30" s="57"/>
      <c r="C30" s="57">
        <v>0.98347107438016534</v>
      </c>
      <c r="D30" s="57">
        <v>0.98347107438016534</v>
      </c>
    </row>
    <row r="31" spans="1:4" x14ac:dyDescent="0.25">
      <c r="A31" s="56" t="s">
        <v>137</v>
      </c>
      <c r="B31" s="57"/>
      <c r="C31" s="57">
        <v>1</v>
      </c>
      <c r="D31" s="57">
        <v>1</v>
      </c>
    </row>
    <row r="32" spans="1:4" x14ac:dyDescent="0.25">
      <c r="A32" s="56" t="s">
        <v>130</v>
      </c>
      <c r="B32" s="57"/>
      <c r="C32" s="57">
        <v>0.93032786885245899</v>
      </c>
      <c r="D32" s="57">
        <v>0.93032786885245899</v>
      </c>
    </row>
    <row r="33" spans="1:4" x14ac:dyDescent="0.25">
      <c r="A33" s="56" t="s">
        <v>127</v>
      </c>
      <c r="B33" s="57"/>
      <c r="C33" s="57">
        <v>0.92203389830508475</v>
      </c>
      <c r="D33" s="57">
        <v>0.92203389830508475</v>
      </c>
    </row>
    <row r="34" spans="1:4" x14ac:dyDescent="0.25">
      <c r="A34" s="56" t="s">
        <v>144</v>
      </c>
      <c r="B34" s="57"/>
      <c r="C34" s="57">
        <v>0.8925619834710744</v>
      </c>
      <c r="D34" s="57">
        <v>0.8925619834710744</v>
      </c>
    </row>
    <row r="35" spans="1:4" x14ac:dyDescent="0.25">
      <c r="A35" s="56" t="s">
        <v>136</v>
      </c>
      <c r="B35" s="57"/>
      <c r="C35" s="57">
        <v>0.8441558441558441</v>
      </c>
      <c r="D35" s="57">
        <v>0.8441558441558441</v>
      </c>
    </row>
    <row r="36" spans="1:4" x14ac:dyDescent="0.25">
      <c r="A36" s="56" t="s">
        <v>120</v>
      </c>
      <c r="B36" s="57"/>
      <c r="C36" s="57">
        <v>0.77777777777777779</v>
      </c>
      <c r="D36" s="57">
        <v>0.77777777777777779</v>
      </c>
    </row>
    <row r="37" spans="1:4" x14ac:dyDescent="0.25">
      <c r="A37" s="56" t="s">
        <v>154</v>
      </c>
      <c r="B37" s="57"/>
      <c r="C37" s="57">
        <v>0.87142857142857144</v>
      </c>
      <c r="D37" s="57">
        <v>0.87142857142857144</v>
      </c>
    </row>
    <row r="38" spans="1:4" x14ac:dyDescent="0.25">
      <c r="A38" s="56" t="s">
        <v>152</v>
      </c>
      <c r="B38" s="57"/>
      <c r="C38" s="57">
        <v>0.8904109589041096</v>
      </c>
      <c r="D38" s="57">
        <v>0.8904109589041096</v>
      </c>
    </row>
    <row r="39" spans="1:4" x14ac:dyDescent="0.25">
      <c r="A39" s="56" t="s">
        <v>124</v>
      </c>
      <c r="B39" s="57"/>
      <c r="C39" s="57">
        <v>0.80645161290322576</v>
      </c>
      <c r="D39" s="57">
        <v>0.80645161290322576</v>
      </c>
    </row>
    <row r="40" spans="1:4" x14ac:dyDescent="0.25">
      <c r="A40" s="56" t="s">
        <v>139</v>
      </c>
      <c r="B40" s="57"/>
      <c r="C40" s="57">
        <v>0.86956521739130432</v>
      </c>
      <c r="D40" s="57">
        <v>0.86956521739130432</v>
      </c>
    </row>
  </sheetData>
  <autoFilter ref="A1:D40" xr:uid="{00000000-0009-0000-0000-00003F000000}">
    <sortState ref="A2:D40">
      <sortCondition sortBy="fontColor" ref="D1:D40" dxfId="39"/>
    </sortState>
  </autoFilter>
  <sortState ref="A2:D40">
    <sortCondition ref="D2:D40"/>
  </sortState>
  <conditionalFormatting sqref="D12:D34 D3:D10">
    <cfRule type="cellIs" dxfId="38" priority="22" operator="lessThan">
      <formula>0.75</formula>
    </cfRule>
  </conditionalFormatting>
  <conditionalFormatting sqref="D35:D36">
    <cfRule type="cellIs" dxfId="37" priority="21" operator="lessThan">
      <formula>0.75</formula>
    </cfRule>
  </conditionalFormatting>
  <conditionalFormatting sqref="D11">
    <cfRule type="cellIs" dxfId="36" priority="15" operator="lessThan">
      <formula>0.75</formula>
    </cfRule>
  </conditionalFormatting>
  <conditionalFormatting sqref="D2">
    <cfRule type="cellIs" dxfId="35" priority="17" operator="lessThan">
      <formula>0.75</formula>
    </cfRule>
  </conditionalFormatting>
  <conditionalFormatting sqref="C12:C17 C3:C10">
    <cfRule type="cellIs" dxfId="34" priority="13" operator="lessThan">
      <formula>0.75</formula>
    </cfRule>
  </conditionalFormatting>
  <conditionalFormatting sqref="C11">
    <cfRule type="cellIs" dxfId="33" priority="11" operator="lessThan">
      <formula>0.75</formula>
    </cfRule>
  </conditionalFormatting>
  <conditionalFormatting sqref="C2">
    <cfRule type="cellIs" dxfId="32" priority="12" operator="lessThan">
      <formula>0.75</formula>
    </cfRule>
  </conditionalFormatting>
  <conditionalFormatting sqref="B22:B34">
    <cfRule type="cellIs" dxfId="31" priority="10" operator="lessThan">
      <formula>0.75</formula>
    </cfRule>
  </conditionalFormatting>
  <conditionalFormatting sqref="B35:B36">
    <cfRule type="cellIs" dxfId="30" priority="9" operator="lessThan">
      <formula>0.75</formula>
    </cfRule>
  </conditionalFormatting>
  <conditionalFormatting sqref="B3:B10">
    <cfRule type="cellIs" dxfId="29" priority="8" operator="lessThan">
      <formula>0.75</formula>
    </cfRule>
  </conditionalFormatting>
  <conditionalFormatting sqref="B11">
    <cfRule type="cellIs" dxfId="28" priority="6" operator="lessThan">
      <formula>0.75</formula>
    </cfRule>
  </conditionalFormatting>
  <conditionalFormatting sqref="B2:B11">
    <cfRule type="cellIs" dxfId="27" priority="7" operator="lessThan">
      <formula>0.75</formula>
    </cfRule>
  </conditionalFormatting>
  <conditionalFormatting sqref="C18:C21 C28:C40">
    <cfRule type="cellIs" dxfId="26" priority="5" operator="lessThan">
      <formula>0.75</formula>
    </cfRule>
  </conditionalFormatting>
  <conditionalFormatting sqref="C35:C36">
    <cfRule type="cellIs" dxfId="25" priority="4" operator="lessThan">
      <formula>0.75</formula>
    </cfRule>
  </conditionalFormatting>
  <conditionalFormatting sqref="C22:C27">
    <cfRule type="cellIs" dxfId="24" priority="3" operator="lessThan">
      <formula>0.75</formula>
    </cfRule>
  </conditionalFormatting>
  <conditionalFormatting sqref="B12:B17">
    <cfRule type="cellIs" dxfId="23" priority="2" operator="lessThan">
      <formula>0.75</formula>
    </cfRule>
  </conditionalFormatting>
  <conditionalFormatting sqref="B18:B21">
    <cfRule type="cellIs" dxfId="22" priority="1" operator="lessThan">
      <formula>0.75</formula>
    </cfRule>
  </conditionalFormatting>
  <pageMargins left="0.78431372549019618" right="0.78431372549019618" top="0.98039215686274517" bottom="0.98039215686274517" header="0.50980392156862753" footer="0.50980392156862753"/>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0"/>
  <sheetViews>
    <sheetView zoomScaleNormal="100" workbookViewId="0">
      <selection activeCell="F14" sqref="F14"/>
    </sheetView>
  </sheetViews>
  <sheetFormatPr defaultRowHeight="12.5" x14ac:dyDescent="0.25"/>
  <cols>
    <col min="1" max="1" width="47.7265625" style="72" customWidth="1"/>
    <col min="2" max="2" width="10.453125" customWidth="1"/>
    <col min="3" max="3" width="8.7265625" customWidth="1"/>
    <col min="7" max="7" width="20.453125" bestFit="1" customWidth="1"/>
  </cols>
  <sheetData>
    <row r="1" spans="1:4" x14ac:dyDescent="0.25">
      <c r="A1" s="74" t="s">
        <v>1</v>
      </c>
    </row>
    <row r="2" spans="1:4" x14ac:dyDescent="0.25">
      <c r="A2" s="56" t="s">
        <v>125</v>
      </c>
      <c r="B2" s="184">
        <v>4.5454545454545496E-3</v>
      </c>
      <c r="C2" s="222"/>
      <c r="D2" s="184">
        <v>4.5454545454545496E-3</v>
      </c>
    </row>
    <row r="3" spans="1:4" x14ac:dyDescent="0.25">
      <c r="A3" s="56" t="s">
        <v>121</v>
      </c>
      <c r="B3" s="184">
        <v>0.83583356920464202</v>
      </c>
      <c r="C3" s="222"/>
      <c r="D3" s="184">
        <v>0.83583356920464202</v>
      </c>
    </row>
    <row r="4" spans="1:4" x14ac:dyDescent="0.25">
      <c r="A4" s="56" t="s">
        <v>211</v>
      </c>
      <c r="B4" s="184">
        <v>0.88257007007007005</v>
      </c>
      <c r="C4" s="222"/>
      <c r="D4" s="184">
        <v>0.88257007007007005</v>
      </c>
    </row>
    <row r="5" spans="1:4" x14ac:dyDescent="0.25">
      <c r="A5" s="56" t="s">
        <v>134</v>
      </c>
      <c r="B5" s="184">
        <v>0.89783677482792501</v>
      </c>
      <c r="C5" s="222"/>
      <c r="D5" s="184">
        <v>0.89783677482792501</v>
      </c>
    </row>
    <row r="6" spans="1:4" x14ac:dyDescent="0.25">
      <c r="A6" s="56" t="s">
        <v>126</v>
      </c>
      <c r="B6" s="184">
        <v>0.90435458786936196</v>
      </c>
      <c r="C6" s="222"/>
      <c r="D6" s="184">
        <v>0.90435458786936196</v>
      </c>
    </row>
    <row r="7" spans="1:4" x14ac:dyDescent="0.25">
      <c r="A7" s="56" t="s">
        <v>124</v>
      </c>
      <c r="B7" s="184">
        <v>0.93647717484926796</v>
      </c>
      <c r="C7" s="222"/>
      <c r="D7" s="184">
        <v>0.93647717484926796</v>
      </c>
    </row>
    <row r="8" spans="1:4" x14ac:dyDescent="0.25">
      <c r="A8" s="56" t="s">
        <v>148</v>
      </c>
      <c r="B8" s="184">
        <v>0.94453941120607798</v>
      </c>
      <c r="C8" s="222"/>
      <c r="D8" s="184">
        <v>0.94453941120607798</v>
      </c>
    </row>
    <row r="9" spans="1:4" x14ac:dyDescent="0.25">
      <c r="A9" s="56" t="s">
        <v>145</v>
      </c>
      <c r="B9" s="184">
        <v>0.96370035193564596</v>
      </c>
      <c r="C9" s="222"/>
      <c r="D9" s="184">
        <v>0.96370035193564596</v>
      </c>
    </row>
    <row r="10" spans="1:4" x14ac:dyDescent="0.25">
      <c r="A10" s="56" t="s">
        <v>147</v>
      </c>
      <c r="B10" s="184">
        <v>0.972855785222143</v>
      </c>
      <c r="C10" s="222"/>
      <c r="D10" s="184">
        <v>0.972855785222143</v>
      </c>
    </row>
    <row r="11" spans="1:4" x14ac:dyDescent="0.25">
      <c r="A11" s="56" t="s">
        <v>129</v>
      </c>
      <c r="B11" s="184">
        <v>0.98253785945210104</v>
      </c>
      <c r="C11" s="222"/>
      <c r="D11" s="184">
        <v>0.98253785945210104</v>
      </c>
    </row>
    <row r="12" spans="1:4" x14ac:dyDescent="0.25">
      <c r="A12" s="56" t="s">
        <v>142</v>
      </c>
      <c r="B12" s="184">
        <v>0.99044609125254301</v>
      </c>
      <c r="C12" s="222"/>
      <c r="D12" s="184">
        <v>0.99044609125254301</v>
      </c>
    </row>
    <row r="13" spans="1:4" x14ac:dyDescent="0.25">
      <c r="A13" s="56" t="s">
        <v>133</v>
      </c>
      <c r="B13" s="184">
        <v>0.99197002141327595</v>
      </c>
      <c r="C13" s="222"/>
      <c r="D13" s="184">
        <v>0.99197002141327595</v>
      </c>
    </row>
    <row r="14" spans="1:4" x14ac:dyDescent="0.25">
      <c r="A14" s="56" t="s">
        <v>139</v>
      </c>
      <c r="B14" s="270"/>
      <c r="C14" s="269">
        <v>0.99938134125216505</v>
      </c>
      <c r="D14" s="79">
        <v>0.99938134125216505</v>
      </c>
    </row>
    <row r="15" spans="1:4" x14ac:dyDescent="0.25">
      <c r="A15" s="56" t="s">
        <v>136</v>
      </c>
      <c r="B15" s="222"/>
      <c r="C15" s="79">
        <v>1.0101179764047199</v>
      </c>
      <c r="D15" s="79">
        <v>1.0101179764047199</v>
      </c>
    </row>
    <row r="16" spans="1:4" x14ac:dyDescent="0.25">
      <c r="A16" s="56" t="s">
        <v>152</v>
      </c>
      <c r="B16" s="222"/>
      <c r="C16" s="79">
        <v>1.01017474010175</v>
      </c>
      <c r="D16" s="79">
        <v>1.01017474010175</v>
      </c>
    </row>
    <row r="17" spans="1:4" x14ac:dyDescent="0.25">
      <c r="A17" s="56" t="s">
        <v>123</v>
      </c>
      <c r="B17" s="222"/>
      <c r="C17" s="79">
        <v>1.01028473244968</v>
      </c>
      <c r="D17" s="79">
        <v>1.01028473244968</v>
      </c>
    </row>
    <row r="18" spans="1:4" x14ac:dyDescent="0.25">
      <c r="A18" s="56" t="s">
        <v>190</v>
      </c>
      <c r="B18" s="222"/>
      <c r="C18" s="79">
        <v>1.0280102278010199</v>
      </c>
      <c r="D18" s="79">
        <v>1.0280102278010199</v>
      </c>
    </row>
    <row r="19" spans="1:4" x14ac:dyDescent="0.25">
      <c r="A19" s="56" t="s">
        <v>210</v>
      </c>
      <c r="B19" s="222"/>
      <c r="C19" s="79">
        <v>1.03295040193718</v>
      </c>
      <c r="D19" s="79">
        <v>1.03295040193718</v>
      </c>
    </row>
    <row r="20" spans="1:4" x14ac:dyDescent="0.25">
      <c r="A20" s="56" t="s">
        <v>146</v>
      </c>
      <c r="B20" s="222"/>
      <c r="C20" s="79">
        <v>1.0373716632443499</v>
      </c>
      <c r="D20" s="79">
        <v>1.0373716632443499</v>
      </c>
    </row>
    <row r="21" spans="1:4" x14ac:dyDescent="0.25">
      <c r="A21" s="56" t="s">
        <v>130</v>
      </c>
      <c r="B21" s="222"/>
      <c r="C21" s="79">
        <v>1.03947209105219</v>
      </c>
      <c r="D21" s="79">
        <v>1.03947209105219</v>
      </c>
    </row>
    <row r="22" spans="1:4" x14ac:dyDescent="0.25">
      <c r="A22" s="56" t="s">
        <v>127</v>
      </c>
      <c r="B22" s="222"/>
      <c r="C22" s="79">
        <v>1.0411732456140399</v>
      </c>
      <c r="D22" s="79">
        <v>1.0411732456140399</v>
      </c>
    </row>
    <row r="23" spans="1:4" x14ac:dyDescent="0.25">
      <c r="A23" s="56" t="s">
        <v>150</v>
      </c>
      <c r="B23" s="222"/>
      <c r="C23" s="79">
        <v>1.0415595544130301</v>
      </c>
      <c r="D23" s="79">
        <v>1.0415595544130301</v>
      </c>
    </row>
    <row r="24" spans="1:4" x14ac:dyDescent="0.25">
      <c r="A24" s="56" t="s">
        <v>135</v>
      </c>
      <c r="B24" s="222"/>
      <c r="C24" s="79">
        <v>1.05341365461847</v>
      </c>
      <c r="D24" s="79">
        <v>1.05341365461847</v>
      </c>
    </row>
    <row r="25" spans="1:4" x14ac:dyDescent="0.25">
      <c r="A25" s="56" t="s">
        <v>132</v>
      </c>
      <c r="B25" s="222"/>
      <c r="C25" s="79">
        <v>1.05539215686275</v>
      </c>
      <c r="D25" s="79">
        <v>1.05539215686275</v>
      </c>
    </row>
    <row r="26" spans="1:4" x14ac:dyDescent="0.25">
      <c r="A26" s="56" t="s">
        <v>119</v>
      </c>
      <c r="B26" s="222"/>
      <c r="C26" s="79">
        <v>1.0561594202898601</v>
      </c>
      <c r="D26" s="79">
        <v>1.0561594202898601</v>
      </c>
    </row>
    <row r="27" spans="1:4" x14ac:dyDescent="0.25">
      <c r="A27" s="56" t="s">
        <v>120</v>
      </c>
      <c r="B27" s="222"/>
      <c r="C27" s="79">
        <v>1.06841831425598</v>
      </c>
      <c r="D27" s="79">
        <v>1.06841831425598</v>
      </c>
    </row>
    <row r="28" spans="1:4" x14ac:dyDescent="0.25">
      <c r="A28" s="56" t="s">
        <v>153</v>
      </c>
      <c r="B28" s="222"/>
      <c r="C28" s="79">
        <v>1.07397003745318</v>
      </c>
      <c r="D28" s="79">
        <v>1.07397003745318</v>
      </c>
    </row>
    <row r="29" spans="1:4" x14ac:dyDescent="0.25">
      <c r="A29" s="56" t="s">
        <v>137</v>
      </c>
      <c r="B29" s="222"/>
      <c r="C29" s="79">
        <v>1.07400327689787</v>
      </c>
      <c r="D29" s="79">
        <v>1.07400327689787</v>
      </c>
    </row>
    <row r="30" spans="1:4" x14ac:dyDescent="0.25">
      <c r="A30" s="56" t="s">
        <v>151</v>
      </c>
      <c r="B30" s="222"/>
      <c r="C30" s="79">
        <v>1.0763557483731001</v>
      </c>
      <c r="D30" s="79">
        <v>1.0763557483731001</v>
      </c>
    </row>
    <row r="31" spans="1:4" x14ac:dyDescent="0.25">
      <c r="A31" s="56" t="s">
        <v>122</v>
      </c>
      <c r="B31" s="222"/>
      <c r="C31" s="79">
        <v>1.0865800865800901</v>
      </c>
      <c r="D31" s="79">
        <v>1.0865800865800901</v>
      </c>
    </row>
    <row r="32" spans="1:4" x14ac:dyDescent="0.25">
      <c r="A32" s="56" t="s">
        <v>154</v>
      </c>
      <c r="B32" s="222"/>
      <c r="C32" s="79">
        <v>1.0994431185361999</v>
      </c>
      <c r="D32" s="79">
        <v>1.0994431185361999</v>
      </c>
    </row>
    <row r="33" spans="1:4" x14ac:dyDescent="0.25">
      <c r="A33" s="56" t="s">
        <v>128</v>
      </c>
      <c r="B33" s="222"/>
      <c r="C33" s="79">
        <v>1.1062312312312299</v>
      </c>
      <c r="D33" s="79">
        <v>1.1062312312312299</v>
      </c>
    </row>
    <row r="34" spans="1:4" x14ac:dyDescent="0.25">
      <c r="A34" s="56" t="s">
        <v>141</v>
      </c>
      <c r="B34" s="222"/>
      <c r="C34" s="79">
        <v>1.1201694269941</v>
      </c>
      <c r="D34" s="79">
        <v>1.1201694269941</v>
      </c>
    </row>
    <row r="35" spans="1:4" x14ac:dyDescent="0.25">
      <c r="A35" s="56" t="s">
        <v>138</v>
      </c>
      <c r="B35" s="222"/>
      <c r="C35" s="79">
        <v>1.1214545454545499</v>
      </c>
      <c r="D35" s="79">
        <v>1.1214545454545499</v>
      </c>
    </row>
    <row r="36" spans="1:4" x14ac:dyDescent="0.25">
      <c r="A36" s="56" t="s">
        <v>131</v>
      </c>
      <c r="B36" s="222"/>
      <c r="C36" s="79">
        <v>1.14105594956659</v>
      </c>
      <c r="D36" s="79">
        <v>1.14105594956659</v>
      </c>
    </row>
    <row r="37" spans="1:4" x14ac:dyDescent="0.25">
      <c r="A37" s="56" t="s">
        <v>144</v>
      </c>
      <c r="B37" s="222"/>
      <c r="C37" s="79">
        <v>1.14157277796745</v>
      </c>
      <c r="D37" s="79">
        <v>1.14157277796745</v>
      </c>
    </row>
    <row r="38" spans="1:4" x14ac:dyDescent="0.25">
      <c r="A38" s="56" t="s">
        <v>140</v>
      </c>
      <c r="B38" s="222"/>
      <c r="C38" s="79">
        <v>1.1538540385403899</v>
      </c>
      <c r="D38" s="79">
        <v>1.1538540385403899</v>
      </c>
    </row>
    <row r="39" spans="1:4" x14ac:dyDescent="0.25">
      <c r="A39" s="56" t="s">
        <v>149</v>
      </c>
      <c r="B39" s="222"/>
      <c r="C39" s="79">
        <v>1.1603617705887499</v>
      </c>
      <c r="D39" s="79">
        <v>1.1603617705887499</v>
      </c>
    </row>
    <row r="40" spans="1:4" x14ac:dyDescent="0.25">
      <c r="A40" s="56" t="s">
        <v>143</v>
      </c>
      <c r="B40" s="222"/>
      <c r="C40" s="79">
        <v>1.3153873489694401</v>
      </c>
      <c r="D40" s="79">
        <v>1.3153873489694401</v>
      </c>
    </row>
  </sheetData>
  <autoFilter ref="A1:D40" xr:uid="{00000000-0009-0000-0000-000003000000}">
    <sortState ref="A2:D40">
      <sortCondition ref="D1:D40"/>
    </sortState>
  </autoFilter>
  <sortState ref="A2:D41">
    <sortCondition ref="D2:D41"/>
  </sortState>
  <conditionalFormatting sqref="D2:D36 B2:B12 C29:C40">
    <cfRule type="cellIs" dxfId="111" priority="18" operator="lessThan">
      <formula>99.5%</formula>
    </cfRule>
  </conditionalFormatting>
  <conditionalFormatting sqref="B13 B15">
    <cfRule type="cellIs" dxfId="110" priority="6" operator="lessThan">
      <formula>99.5%</formula>
    </cfRule>
  </conditionalFormatting>
  <conditionalFormatting sqref="B16:B40">
    <cfRule type="cellIs" dxfId="109" priority="3" operator="lessThan">
      <formula>99.5%</formula>
    </cfRule>
  </conditionalFormatting>
  <conditionalFormatting sqref="C2:C13 C15:C28">
    <cfRule type="cellIs" dxfId="108" priority="4" operator="lessThan">
      <formula>99.5%</formula>
    </cfRule>
  </conditionalFormatting>
  <conditionalFormatting sqref="B14">
    <cfRule type="cellIs" dxfId="107" priority="2" operator="lessThan">
      <formula>99.5%</formula>
    </cfRule>
  </conditionalFormatting>
  <conditionalFormatting sqref="C14">
    <cfRule type="cellIs" dxfId="106" priority="1" operator="lessThan">
      <formula>99.5%</formula>
    </cfRule>
  </conditionalFormatting>
  <pageMargins left="0.78431372549019618" right="0.78431372549019618" top="0.98039215686274517" bottom="0.98039215686274517" header="0.50980392156862753" footer="0.50980392156862753"/>
  <pageSetup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3"/>
  <sheetViews>
    <sheetView topLeftCell="A2" workbookViewId="0">
      <selection activeCell="E2" sqref="E2"/>
    </sheetView>
  </sheetViews>
  <sheetFormatPr defaultRowHeight="12.5" x14ac:dyDescent="0.25"/>
  <cols>
    <col min="1" max="1" width="142" customWidth="1"/>
    <col min="2" max="2" width="4.7265625" customWidth="1"/>
  </cols>
  <sheetData>
    <row r="1" spans="1:1" s="1" customFormat="1" ht="17.25" customHeight="1" x14ac:dyDescent="0.25">
      <c r="A1" s="20" t="s">
        <v>213</v>
      </c>
    </row>
    <row r="2" spans="1:1" s="1" customFormat="1" ht="300" customHeight="1" x14ac:dyDescent="0.25"/>
    <row r="3" spans="1:1" s="1" customFormat="1" ht="224.25" customHeight="1" x14ac:dyDescent="0.25"/>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D40"/>
  <sheetViews>
    <sheetView workbookViewId="0">
      <selection activeCell="D25" sqref="D25"/>
    </sheetView>
  </sheetViews>
  <sheetFormatPr defaultRowHeight="12.5" x14ac:dyDescent="0.25"/>
  <cols>
    <col min="1" max="1" width="40.81640625" bestFit="1" customWidth="1"/>
  </cols>
  <sheetData>
    <row r="1" spans="1:4" x14ac:dyDescent="0.25">
      <c r="B1" t="s">
        <v>184</v>
      </c>
    </row>
    <row r="2" spans="1:4" x14ac:dyDescent="0.25">
      <c r="A2" s="56" t="s">
        <v>119</v>
      </c>
      <c r="B2" s="263">
        <v>0</v>
      </c>
      <c r="C2" s="128"/>
      <c r="D2" s="263">
        <v>0</v>
      </c>
    </row>
    <row r="3" spans="1:4" x14ac:dyDescent="0.25">
      <c r="A3" s="56" t="s">
        <v>123</v>
      </c>
      <c r="B3" s="263">
        <v>0</v>
      </c>
      <c r="C3" s="128"/>
      <c r="D3" s="263">
        <v>0</v>
      </c>
    </row>
    <row r="4" spans="1:4" x14ac:dyDescent="0.25">
      <c r="A4" s="56" t="s">
        <v>124</v>
      </c>
      <c r="B4" s="263">
        <v>0</v>
      </c>
      <c r="C4" s="128"/>
      <c r="D4" s="263">
        <v>0</v>
      </c>
    </row>
    <row r="5" spans="1:4" x14ac:dyDescent="0.25">
      <c r="A5" s="56" t="s">
        <v>125</v>
      </c>
      <c r="B5" s="263">
        <v>0</v>
      </c>
      <c r="C5" s="128"/>
      <c r="D5" s="263">
        <v>0</v>
      </c>
    </row>
    <row r="6" spans="1:4" x14ac:dyDescent="0.25">
      <c r="A6" s="56" t="s">
        <v>210</v>
      </c>
      <c r="B6" s="263">
        <v>0</v>
      </c>
      <c r="C6" s="128"/>
      <c r="D6" s="263">
        <v>0</v>
      </c>
    </row>
    <row r="7" spans="1:4" x14ac:dyDescent="0.25">
      <c r="A7" s="56" t="s">
        <v>128</v>
      </c>
      <c r="B7" s="263">
        <v>0</v>
      </c>
      <c r="C7" s="128"/>
      <c r="D7" s="263">
        <v>0</v>
      </c>
    </row>
    <row r="8" spans="1:4" x14ac:dyDescent="0.25">
      <c r="A8" s="56" t="s">
        <v>131</v>
      </c>
      <c r="B8" s="263">
        <v>0</v>
      </c>
      <c r="C8" s="128"/>
      <c r="D8" s="263">
        <v>0</v>
      </c>
    </row>
    <row r="9" spans="1:4" x14ac:dyDescent="0.25">
      <c r="A9" s="56" t="s">
        <v>135</v>
      </c>
      <c r="B9" s="263">
        <v>0</v>
      </c>
      <c r="C9" s="128"/>
      <c r="D9" s="263">
        <v>0</v>
      </c>
    </row>
    <row r="10" spans="1:4" x14ac:dyDescent="0.25">
      <c r="A10" s="56" t="s">
        <v>137</v>
      </c>
      <c r="B10" s="263">
        <v>0</v>
      </c>
      <c r="C10" s="128"/>
      <c r="D10" s="263">
        <v>0</v>
      </c>
    </row>
    <row r="11" spans="1:4" x14ac:dyDescent="0.25">
      <c r="A11" s="56" t="s">
        <v>141</v>
      </c>
      <c r="B11" s="263">
        <v>0</v>
      </c>
      <c r="C11" s="128"/>
      <c r="D11" s="263">
        <v>0</v>
      </c>
    </row>
    <row r="12" spans="1:4" x14ac:dyDescent="0.25">
      <c r="A12" s="56" t="s">
        <v>146</v>
      </c>
      <c r="B12" s="263">
        <v>0</v>
      </c>
      <c r="C12" s="205"/>
      <c r="D12" s="263">
        <v>0</v>
      </c>
    </row>
    <row r="13" spans="1:4" x14ac:dyDescent="0.25">
      <c r="A13" s="56" t="s">
        <v>148</v>
      </c>
      <c r="B13" s="263">
        <v>0</v>
      </c>
      <c r="C13" s="205"/>
      <c r="D13" s="263">
        <v>0</v>
      </c>
    </row>
    <row r="14" spans="1:4" x14ac:dyDescent="0.25">
      <c r="A14" s="56" t="s">
        <v>150</v>
      </c>
      <c r="B14" s="263">
        <v>0</v>
      </c>
      <c r="C14" s="205"/>
      <c r="D14" s="263">
        <v>0</v>
      </c>
    </row>
    <row r="15" spans="1:4" x14ac:dyDescent="0.25">
      <c r="A15" s="56" t="s">
        <v>152</v>
      </c>
      <c r="B15" s="263">
        <v>0</v>
      </c>
      <c r="C15" s="205"/>
      <c r="D15" s="263">
        <v>0</v>
      </c>
    </row>
    <row r="16" spans="1:4" x14ac:dyDescent="0.25">
      <c r="A16" s="56" t="s">
        <v>153</v>
      </c>
      <c r="B16" s="263">
        <v>0</v>
      </c>
      <c r="C16" s="205"/>
      <c r="D16" s="263">
        <v>0</v>
      </c>
    </row>
    <row r="17" spans="1:4" x14ac:dyDescent="0.25">
      <c r="A17" s="56" t="s">
        <v>134</v>
      </c>
      <c r="B17" s="263">
        <v>8.8235294117647106E-2</v>
      </c>
      <c r="C17" s="128"/>
      <c r="D17" s="263">
        <v>8.8235294117647106E-2</v>
      </c>
    </row>
    <row r="18" spans="1:4" x14ac:dyDescent="0.25">
      <c r="A18" s="56" t="s">
        <v>143</v>
      </c>
      <c r="B18" s="263">
        <v>0.1</v>
      </c>
      <c r="C18" s="205"/>
      <c r="D18" s="263">
        <v>0.1</v>
      </c>
    </row>
    <row r="19" spans="1:4" x14ac:dyDescent="0.25">
      <c r="A19" s="56" t="s">
        <v>132</v>
      </c>
      <c r="B19" s="263">
        <v>0.2</v>
      </c>
      <c r="C19" s="128"/>
      <c r="D19" s="263">
        <v>0.2</v>
      </c>
    </row>
    <row r="20" spans="1:4" x14ac:dyDescent="0.25">
      <c r="A20" s="56" t="s">
        <v>120</v>
      </c>
      <c r="B20" s="263">
        <v>0.25</v>
      </c>
      <c r="C20" s="128"/>
      <c r="D20" s="263">
        <v>0.25</v>
      </c>
    </row>
    <row r="21" spans="1:4" x14ac:dyDescent="0.25">
      <c r="A21" s="56" t="s">
        <v>129</v>
      </c>
      <c r="B21" s="263">
        <v>0.35294117647058798</v>
      </c>
      <c r="C21" s="128"/>
      <c r="D21" s="263">
        <v>0.35294117647058798</v>
      </c>
    </row>
    <row r="22" spans="1:4" x14ac:dyDescent="0.25">
      <c r="A22" s="56" t="s">
        <v>130</v>
      </c>
      <c r="B22" s="263">
        <v>0.44444444444444398</v>
      </c>
      <c r="C22" s="128"/>
      <c r="D22" s="263">
        <v>0.44444444444444398</v>
      </c>
    </row>
    <row r="23" spans="1:4" x14ac:dyDescent="0.25">
      <c r="A23" s="56" t="s">
        <v>122</v>
      </c>
      <c r="B23" s="263">
        <v>0.48484848484848497</v>
      </c>
      <c r="C23" s="128"/>
      <c r="D23" s="263">
        <v>0.48484848484848497</v>
      </c>
    </row>
    <row r="24" spans="1:4" x14ac:dyDescent="0.25">
      <c r="A24" s="56" t="s">
        <v>121</v>
      </c>
      <c r="B24" s="263">
        <v>0.532258064516129</v>
      </c>
      <c r="C24" s="128"/>
      <c r="D24" s="263">
        <v>0.532258064516129</v>
      </c>
    </row>
    <row r="25" spans="1:4" x14ac:dyDescent="0.25">
      <c r="A25" s="56" t="s">
        <v>190</v>
      </c>
      <c r="B25" s="263">
        <v>0.66666666666666696</v>
      </c>
      <c r="C25" s="205"/>
      <c r="D25" s="263">
        <v>0.66666666666666696</v>
      </c>
    </row>
    <row r="26" spans="1:4" x14ac:dyDescent="0.25">
      <c r="A26" s="56" t="s">
        <v>151</v>
      </c>
      <c r="B26" s="128"/>
      <c r="C26" s="128">
        <v>0.77777777777777801</v>
      </c>
      <c r="D26" s="128">
        <v>0.77777777777777801</v>
      </c>
    </row>
    <row r="27" spans="1:4" x14ac:dyDescent="0.25">
      <c r="A27" s="56" t="s">
        <v>140</v>
      </c>
      <c r="B27" s="204"/>
      <c r="C27" s="128">
        <v>0.8</v>
      </c>
      <c r="D27" s="128">
        <v>0.8</v>
      </c>
    </row>
    <row r="28" spans="1:4" x14ac:dyDescent="0.25">
      <c r="A28" s="56" t="s">
        <v>211</v>
      </c>
      <c r="B28" s="128"/>
      <c r="C28" s="128">
        <v>0.86666666666666703</v>
      </c>
      <c r="D28" s="128">
        <v>0.86666666666666703</v>
      </c>
    </row>
    <row r="29" spans="1:4" x14ac:dyDescent="0.25">
      <c r="A29" s="56" t="s">
        <v>127</v>
      </c>
      <c r="B29" s="204"/>
      <c r="C29" s="128">
        <v>0.875</v>
      </c>
      <c r="D29" s="128">
        <v>0.875</v>
      </c>
    </row>
    <row r="30" spans="1:4" x14ac:dyDescent="0.25">
      <c r="A30" s="56" t="s">
        <v>139</v>
      </c>
      <c r="B30" s="204"/>
      <c r="C30" s="128">
        <v>0.89655172413793105</v>
      </c>
      <c r="D30" s="128">
        <v>0.89655172413793105</v>
      </c>
    </row>
    <row r="31" spans="1:4" x14ac:dyDescent="0.25">
      <c r="A31" s="56" t="s">
        <v>136</v>
      </c>
      <c r="B31" s="204"/>
      <c r="C31" s="128">
        <v>0.90816326530612201</v>
      </c>
      <c r="D31" s="128">
        <v>0.90816326530612201</v>
      </c>
    </row>
    <row r="32" spans="1:4" x14ac:dyDescent="0.25">
      <c r="A32" s="56" t="s">
        <v>138</v>
      </c>
      <c r="B32" s="204"/>
      <c r="C32" s="128">
        <v>0.90909090909090895</v>
      </c>
      <c r="D32" s="128">
        <v>0.90909090909090895</v>
      </c>
    </row>
    <row r="33" spans="1:4" x14ac:dyDescent="0.25">
      <c r="A33" s="56" t="s">
        <v>147</v>
      </c>
      <c r="B33" s="128"/>
      <c r="C33" s="128">
        <v>0.92592592592592604</v>
      </c>
      <c r="D33" s="128">
        <v>0.92592592592592604</v>
      </c>
    </row>
    <row r="34" spans="1:4" x14ac:dyDescent="0.25">
      <c r="A34" s="56" t="s">
        <v>133</v>
      </c>
      <c r="B34" s="204"/>
      <c r="C34" s="128">
        <v>0.92857142857142905</v>
      </c>
      <c r="D34" s="128">
        <v>0.92857142857142905</v>
      </c>
    </row>
    <row r="35" spans="1:4" x14ac:dyDescent="0.25">
      <c r="A35" s="56" t="s">
        <v>149</v>
      </c>
      <c r="B35" s="128"/>
      <c r="C35" s="128">
        <v>0.93333333333333302</v>
      </c>
      <c r="D35" s="128">
        <v>0.93333333333333302</v>
      </c>
    </row>
    <row r="36" spans="1:4" x14ac:dyDescent="0.25">
      <c r="A36" s="56" t="s">
        <v>142</v>
      </c>
      <c r="B36" s="204"/>
      <c r="C36" s="128">
        <v>0.95305164319248803</v>
      </c>
      <c r="D36" s="128">
        <v>0.95305164319248803</v>
      </c>
    </row>
    <row r="37" spans="1:4" x14ac:dyDescent="0.25">
      <c r="A37" s="56" t="s">
        <v>144</v>
      </c>
      <c r="B37" s="128"/>
      <c r="C37" s="128">
        <v>0.96551724137931005</v>
      </c>
      <c r="D37" s="128">
        <v>0.96551724137931005</v>
      </c>
    </row>
    <row r="38" spans="1:4" x14ac:dyDescent="0.25">
      <c r="A38" s="56" t="s">
        <v>145</v>
      </c>
      <c r="B38" s="128"/>
      <c r="C38" s="128">
        <v>0.97872340425531901</v>
      </c>
      <c r="D38" s="128">
        <v>0.97872340425531901</v>
      </c>
    </row>
    <row r="39" spans="1:4" x14ac:dyDescent="0.25">
      <c r="A39" s="56" t="s">
        <v>126</v>
      </c>
      <c r="B39" s="204"/>
      <c r="C39" s="128">
        <v>1</v>
      </c>
      <c r="D39" s="128">
        <v>1</v>
      </c>
    </row>
    <row r="40" spans="1:4" x14ac:dyDescent="0.25">
      <c r="A40" s="56" t="s">
        <v>154</v>
      </c>
      <c r="B40" s="107"/>
      <c r="C40" s="128">
        <v>1</v>
      </c>
      <c r="D40" s="128">
        <v>1</v>
      </c>
    </row>
  </sheetData>
  <autoFilter ref="A1:D35" xr:uid="{00000000-0009-0000-0000-000043000000}">
    <sortState ref="A2:D40">
      <sortCondition ref="D1:D35"/>
    </sortState>
  </autoFilter>
  <sortState ref="A2:D40">
    <sortCondition ref="D2:D40"/>
  </sortState>
  <conditionalFormatting sqref="C40">
    <cfRule type="cellIs" dxfId="21" priority="2" operator="lessThan">
      <formula>0.23</formula>
    </cfRule>
  </conditionalFormatting>
  <conditionalFormatting sqref="C40">
    <cfRule type="cellIs" dxfId="20" priority="1" operator="lessThan">
      <formula>0.7</formula>
    </cfRule>
  </conditionalFormatting>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A3"/>
  <sheetViews>
    <sheetView workbookViewId="0">
      <selection activeCell="A2" sqref="A2"/>
    </sheetView>
  </sheetViews>
  <sheetFormatPr defaultRowHeight="12.5" x14ac:dyDescent="0.25"/>
  <cols>
    <col min="1" max="1" width="142" customWidth="1"/>
    <col min="2" max="2" width="4.7265625" customWidth="1"/>
  </cols>
  <sheetData>
    <row r="1" spans="1:1" s="1" customFormat="1" ht="17.25" customHeight="1" x14ac:dyDescent="0.25">
      <c r="A1" s="20" t="s">
        <v>285</v>
      </c>
    </row>
    <row r="2" spans="1:1" s="1" customFormat="1" ht="300" customHeight="1" x14ac:dyDescent="0.25"/>
    <row r="3" spans="1:1" s="1" customFormat="1" ht="224.25" customHeight="1" x14ac:dyDescent="0.25"/>
  </sheetData>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D40"/>
  <sheetViews>
    <sheetView workbookViewId="0">
      <selection activeCell="B2" sqref="B2:B12"/>
    </sheetView>
  </sheetViews>
  <sheetFormatPr defaultRowHeight="12.5" x14ac:dyDescent="0.25"/>
  <cols>
    <col min="1" max="1" width="40.81640625" bestFit="1" customWidth="1"/>
  </cols>
  <sheetData>
    <row r="1" spans="1:4" ht="15" x14ac:dyDescent="0.3">
      <c r="A1" s="151"/>
      <c r="B1" t="s">
        <v>4</v>
      </c>
    </row>
    <row r="2" spans="1:4" x14ac:dyDescent="0.25">
      <c r="A2" s="56" t="s">
        <v>132</v>
      </c>
      <c r="B2" s="166">
        <v>0.177514792899408</v>
      </c>
      <c r="C2" s="155"/>
      <c r="D2" s="166">
        <v>0.177514792899408</v>
      </c>
    </row>
    <row r="3" spans="1:4" x14ac:dyDescent="0.25">
      <c r="A3" s="56" t="s">
        <v>128</v>
      </c>
      <c r="B3" s="166">
        <v>9.4126506024096404E-2</v>
      </c>
      <c r="C3" s="152"/>
      <c r="D3" s="166">
        <v>9.4126506024096404E-2</v>
      </c>
    </row>
    <row r="4" spans="1:4" x14ac:dyDescent="0.25">
      <c r="A4" s="56" t="s">
        <v>131</v>
      </c>
      <c r="B4" s="166">
        <v>0.18589025755879099</v>
      </c>
      <c r="C4" s="152"/>
      <c r="D4" s="166">
        <v>0.18589025755879099</v>
      </c>
    </row>
    <row r="5" spans="1:4" x14ac:dyDescent="0.25">
      <c r="A5" s="56" t="s">
        <v>147</v>
      </c>
      <c r="B5" s="166">
        <v>0.21775417298937799</v>
      </c>
      <c r="C5" s="155"/>
      <c r="D5" s="166">
        <v>0.21775417298937799</v>
      </c>
    </row>
    <row r="6" spans="1:4" x14ac:dyDescent="0.25">
      <c r="A6" s="56" t="s">
        <v>143</v>
      </c>
      <c r="B6" s="166">
        <v>0.19497487437185901</v>
      </c>
      <c r="C6" s="155"/>
      <c r="D6" s="166">
        <v>0.19497487437185901</v>
      </c>
    </row>
    <row r="7" spans="1:4" x14ac:dyDescent="0.25">
      <c r="A7" s="56" t="s">
        <v>130</v>
      </c>
      <c r="B7" s="166">
        <v>0.201701524282169</v>
      </c>
      <c r="C7" s="152"/>
      <c r="D7" s="166">
        <v>0.201701524282169</v>
      </c>
    </row>
    <row r="8" spans="1:4" x14ac:dyDescent="0.25">
      <c r="A8" s="56" t="s">
        <v>210</v>
      </c>
      <c r="B8" s="166">
        <v>0.21681614349775799</v>
      </c>
      <c r="C8" s="152"/>
      <c r="D8" s="166">
        <v>0.21681614349775799</v>
      </c>
    </row>
    <row r="9" spans="1:4" x14ac:dyDescent="0.25">
      <c r="A9" s="56" t="s">
        <v>126</v>
      </c>
      <c r="B9" s="166">
        <v>0.159756097560976</v>
      </c>
      <c r="C9" s="152"/>
      <c r="D9" s="166">
        <v>0.159756097560976</v>
      </c>
    </row>
    <row r="10" spans="1:4" x14ac:dyDescent="0.25">
      <c r="A10" s="56" t="s">
        <v>127</v>
      </c>
      <c r="B10" s="166">
        <v>0.178438661710037</v>
      </c>
      <c r="C10" s="155"/>
      <c r="D10" s="166">
        <v>0.178438661710037</v>
      </c>
    </row>
    <row r="11" spans="1:4" x14ac:dyDescent="0.25">
      <c r="A11" s="56" t="s">
        <v>120</v>
      </c>
      <c r="B11" s="166">
        <v>0.184782608695652</v>
      </c>
      <c r="C11" s="152"/>
      <c r="D11" s="166">
        <v>0.184782608695652</v>
      </c>
    </row>
    <row r="12" spans="1:4" x14ac:dyDescent="0.25">
      <c r="A12" s="56" t="s">
        <v>123</v>
      </c>
      <c r="B12" s="271">
        <v>0.229710820895522</v>
      </c>
      <c r="C12" s="155"/>
      <c r="D12" s="271">
        <v>0.229710820895522</v>
      </c>
    </row>
    <row r="13" spans="1:4" x14ac:dyDescent="0.25">
      <c r="A13" s="56" t="s">
        <v>148</v>
      </c>
      <c r="C13" s="264">
        <v>0.25878320479862899</v>
      </c>
      <c r="D13" s="264">
        <v>0.25878320479862899</v>
      </c>
    </row>
    <row r="14" spans="1:4" x14ac:dyDescent="0.25">
      <c r="A14" s="56" t="s">
        <v>150</v>
      </c>
      <c r="C14" s="264">
        <v>0.23982494529540499</v>
      </c>
      <c r="D14" s="264">
        <v>0.23982494529540499</v>
      </c>
    </row>
    <row r="15" spans="1:4" x14ac:dyDescent="0.25">
      <c r="A15" s="56" t="s">
        <v>119</v>
      </c>
      <c r="C15" s="264">
        <v>0.29122055674518199</v>
      </c>
      <c r="D15" s="264">
        <v>0.29122055674518199</v>
      </c>
    </row>
    <row r="16" spans="1:4" x14ac:dyDescent="0.25">
      <c r="A16" s="56" t="s">
        <v>138</v>
      </c>
      <c r="C16" s="264">
        <v>0.27092511013215897</v>
      </c>
      <c r="D16" s="264">
        <v>0.27092511013215897</v>
      </c>
    </row>
    <row r="17" spans="1:4" x14ac:dyDescent="0.25">
      <c r="A17" s="56" t="s">
        <v>122</v>
      </c>
      <c r="C17" s="264">
        <v>0.34807692307692301</v>
      </c>
      <c r="D17" s="264">
        <v>0.34807692307692301</v>
      </c>
    </row>
    <row r="18" spans="1:4" x14ac:dyDescent="0.25">
      <c r="A18" s="56" t="s">
        <v>140</v>
      </c>
      <c r="C18" s="264">
        <v>0.27170418006430902</v>
      </c>
      <c r="D18" s="264">
        <v>0.27170418006430902</v>
      </c>
    </row>
    <row r="19" spans="1:4" x14ac:dyDescent="0.25">
      <c r="A19" s="56" t="s">
        <v>125</v>
      </c>
      <c r="C19" s="264">
        <v>0.33333333333333298</v>
      </c>
      <c r="D19" s="264">
        <v>0.33333333333333298</v>
      </c>
    </row>
    <row r="20" spans="1:4" x14ac:dyDescent="0.25">
      <c r="A20" s="56" t="s">
        <v>121</v>
      </c>
      <c r="C20" s="264">
        <v>0.230186227804244</v>
      </c>
      <c r="D20" s="264">
        <v>0.230186227804244</v>
      </c>
    </row>
    <row r="21" spans="1:4" x14ac:dyDescent="0.25">
      <c r="A21" s="56" t="s">
        <v>129</v>
      </c>
      <c r="C21" s="264">
        <v>0.29174936206407698</v>
      </c>
      <c r="D21" s="264">
        <v>0.29174936206407698</v>
      </c>
    </row>
    <row r="22" spans="1:4" x14ac:dyDescent="0.25">
      <c r="A22" s="56" t="s">
        <v>142</v>
      </c>
      <c r="B22" s="154"/>
      <c r="C22" s="78">
        <v>0.26926991764597002</v>
      </c>
      <c r="D22" s="78">
        <v>0.26926991764597002</v>
      </c>
    </row>
    <row r="23" spans="1:4" x14ac:dyDescent="0.25">
      <c r="A23" s="56" t="s">
        <v>190</v>
      </c>
      <c r="B23" s="154"/>
      <c r="C23" s="78">
        <v>0.35732647814910001</v>
      </c>
      <c r="D23" s="78">
        <v>0.35732647814910001</v>
      </c>
    </row>
    <row r="24" spans="1:4" x14ac:dyDescent="0.25">
      <c r="A24" s="56" t="s">
        <v>139</v>
      </c>
      <c r="B24" s="154"/>
      <c r="C24" s="78">
        <v>0.29369183040330898</v>
      </c>
      <c r="D24" s="78">
        <v>0.29369183040330898</v>
      </c>
    </row>
    <row r="25" spans="1:4" x14ac:dyDescent="0.25">
      <c r="A25" s="56" t="s">
        <v>133</v>
      </c>
      <c r="B25" s="156"/>
      <c r="C25" s="78">
        <v>0.31882591093117402</v>
      </c>
      <c r="D25" s="78">
        <v>0.31882591093117402</v>
      </c>
    </row>
    <row r="26" spans="1:4" x14ac:dyDescent="0.25">
      <c r="A26" s="56" t="s">
        <v>124</v>
      </c>
      <c r="B26" s="156"/>
      <c r="C26" s="78">
        <v>0.266666666666667</v>
      </c>
      <c r="D26" s="78">
        <v>0.266666666666667</v>
      </c>
    </row>
    <row r="27" spans="1:4" x14ac:dyDescent="0.25">
      <c r="A27" s="56" t="s">
        <v>135</v>
      </c>
      <c r="B27" s="156"/>
      <c r="C27" s="78">
        <v>0.28194726166328599</v>
      </c>
      <c r="D27" s="78">
        <v>0.28194726166328599</v>
      </c>
    </row>
    <row r="28" spans="1:4" x14ac:dyDescent="0.25">
      <c r="A28" s="56" t="s">
        <v>151</v>
      </c>
      <c r="B28" s="156"/>
      <c r="C28" s="78">
        <v>0.25</v>
      </c>
      <c r="D28" s="78">
        <v>0.25</v>
      </c>
    </row>
    <row r="29" spans="1:4" x14ac:dyDescent="0.25">
      <c r="A29" s="56" t="s">
        <v>141</v>
      </c>
      <c r="B29" s="156"/>
      <c r="C29" s="78">
        <v>0.30876795162509402</v>
      </c>
      <c r="D29" s="78">
        <v>0.30876795162509402</v>
      </c>
    </row>
    <row r="30" spans="1:4" x14ac:dyDescent="0.25">
      <c r="A30" s="56" t="s">
        <v>145</v>
      </c>
      <c r="B30" s="156"/>
      <c r="C30" s="78">
        <v>0.26692120791391899</v>
      </c>
      <c r="D30" s="78">
        <v>0.26692120791391899</v>
      </c>
    </row>
    <row r="31" spans="1:4" x14ac:dyDescent="0.25">
      <c r="A31" s="56" t="s">
        <v>149</v>
      </c>
      <c r="B31" s="156"/>
      <c r="C31" s="78">
        <v>0.32683823529411798</v>
      </c>
      <c r="D31" s="78">
        <v>0.32683823529411798</v>
      </c>
    </row>
    <row r="32" spans="1:4" x14ac:dyDescent="0.25">
      <c r="A32" s="56" t="s">
        <v>153</v>
      </c>
      <c r="B32" s="156"/>
      <c r="C32" s="78">
        <v>0.35743973399833801</v>
      </c>
      <c r="D32" s="78">
        <v>0.35743973399833801</v>
      </c>
    </row>
    <row r="33" spans="1:4" x14ac:dyDescent="0.25">
      <c r="A33" s="56" t="s">
        <v>144</v>
      </c>
      <c r="B33" s="156"/>
      <c r="C33" s="78">
        <v>0.40242844752818702</v>
      </c>
      <c r="D33" s="78">
        <v>0.40242844752818702</v>
      </c>
    </row>
    <row r="34" spans="1:4" x14ac:dyDescent="0.25">
      <c r="A34" s="56" t="s">
        <v>146</v>
      </c>
      <c r="B34" s="156"/>
      <c r="C34" s="78">
        <v>0.304485488126649</v>
      </c>
      <c r="D34" s="78">
        <v>0.304485488126649</v>
      </c>
    </row>
    <row r="35" spans="1:4" x14ac:dyDescent="0.25">
      <c r="A35" s="56" t="s">
        <v>211</v>
      </c>
      <c r="B35" s="156"/>
      <c r="C35" s="78">
        <v>0.32279411764705901</v>
      </c>
      <c r="D35" s="78">
        <v>0.32279411764705901</v>
      </c>
    </row>
    <row r="36" spans="1:4" x14ac:dyDescent="0.25">
      <c r="A36" s="56" t="s">
        <v>154</v>
      </c>
      <c r="B36" s="156"/>
      <c r="C36" s="78">
        <v>0.36790310370931101</v>
      </c>
      <c r="D36" s="78">
        <v>0.36790310370931101</v>
      </c>
    </row>
    <row r="37" spans="1:4" x14ac:dyDescent="0.25">
      <c r="A37" s="56" t="s">
        <v>134</v>
      </c>
      <c r="B37" s="156"/>
      <c r="C37" s="78">
        <v>0.34891485809682798</v>
      </c>
      <c r="D37" s="78">
        <v>0.34891485809682798</v>
      </c>
    </row>
    <row r="38" spans="1:4" x14ac:dyDescent="0.25">
      <c r="A38" s="56" t="s">
        <v>137</v>
      </c>
      <c r="B38" s="156"/>
      <c r="C38" s="78">
        <v>0.32317736670293801</v>
      </c>
      <c r="D38" s="78">
        <v>0.32317736670293801</v>
      </c>
    </row>
    <row r="39" spans="1:4" x14ac:dyDescent="0.25">
      <c r="A39" s="56" t="s">
        <v>152</v>
      </c>
      <c r="B39" s="156"/>
      <c r="C39" s="78">
        <v>0.47368421052631599</v>
      </c>
      <c r="D39" s="78">
        <v>0.47368421052631599</v>
      </c>
    </row>
    <row r="40" spans="1:4" x14ac:dyDescent="0.25">
      <c r="A40" s="56" t="s">
        <v>136</v>
      </c>
      <c r="B40" s="156"/>
      <c r="C40" s="78">
        <v>0.582758620689655</v>
      </c>
      <c r="D40" s="78">
        <v>0.582758620689655</v>
      </c>
    </row>
  </sheetData>
  <autoFilter ref="A1:D36" xr:uid="{00000000-0009-0000-0000-000045000000}">
    <sortState ref="A2:D40">
      <sortCondition sortBy="fontColor" ref="D1:D36" dxfId="19"/>
    </sortState>
  </autoFilter>
  <sortState ref="A2:D40">
    <sortCondition ref="D2:D40"/>
  </sortState>
  <conditionalFormatting sqref="D2:D13 D15:D34 B2:B12 C13:C21">
    <cfRule type="cellIs" dxfId="18" priority="6" operator="lessThan">
      <formula>0.23</formula>
    </cfRule>
  </conditionalFormatting>
  <conditionalFormatting sqref="B22:B24">
    <cfRule type="cellIs" dxfId="17" priority="3" operator="lessThan">
      <formula>0.23</formula>
    </cfRule>
  </conditionalFormatting>
  <conditionalFormatting sqref="C22:C40">
    <cfRule type="cellIs" dxfId="16" priority="1" operator="lessThan">
      <formula>0.23</formula>
    </cfRule>
  </conditionalFormatting>
  <pageMargins left="0.78431372549019618" right="0.78431372549019618" top="0.98039215686274517" bottom="0.98039215686274517" header="0.50980392156862753" footer="0.50980392156862753"/>
  <pageSetup paperSize="0" orientation="landscape"/>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A3"/>
  <sheetViews>
    <sheetView zoomScaleNormal="100" workbookViewId="0">
      <selection activeCell="A2" sqref="A2"/>
    </sheetView>
  </sheetViews>
  <sheetFormatPr defaultRowHeight="12.5" x14ac:dyDescent="0.25"/>
  <cols>
    <col min="1" max="1" width="142" customWidth="1"/>
    <col min="2" max="2" width="4.7265625" customWidth="1"/>
  </cols>
  <sheetData>
    <row r="1" spans="1:1" s="1" customFormat="1" ht="17.25" customHeight="1" x14ac:dyDescent="0.25">
      <c r="A1" s="20" t="s">
        <v>213</v>
      </c>
    </row>
    <row r="2" spans="1:1" s="1" customFormat="1" ht="300" customHeight="1" x14ac:dyDescent="0.25"/>
    <row r="3" spans="1:1" s="1" customFormat="1" ht="224.25" customHeight="1" x14ac:dyDescent="0.25"/>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41"/>
  <sheetViews>
    <sheetView topLeftCell="A21" workbookViewId="0">
      <selection activeCell="A42" sqref="A42:XFD1048576"/>
    </sheetView>
  </sheetViews>
  <sheetFormatPr defaultColWidth="0" defaultRowHeight="12.5" zeroHeight="1" x14ac:dyDescent="0.25"/>
  <cols>
    <col min="1" max="1" width="39.54296875" bestFit="1" customWidth="1"/>
    <col min="2" max="2" width="8.54296875" customWidth="1"/>
    <col min="3" max="3" width="8.7265625" customWidth="1"/>
    <col min="4" max="4" width="20.08984375" customWidth="1"/>
    <col min="5" max="16384" width="8.7265625" hidden="1"/>
  </cols>
  <sheetData>
    <row r="1" spans="1:4" x14ac:dyDescent="0.25">
      <c r="B1" t="s">
        <v>5</v>
      </c>
    </row>
    <row r="2" spans="1:4" x14ac:dyDescent="0.25">
      <c r="A2" s="56" t="s">
        <v>150</v>
      </c>
      <c r="B2" s="80">
        <v>0.82978723404255295</v>
      </c>
      <c r="C2" s="80"/>
      <c r="D2" s="80">
        <v>0.82978723404255295</v>
      </c>
    </row>
    <row r="3" spans="1:4" x14ac:dyDescent="0.25">
      <c r="A3" s="56" t="s">
        <v>190</v>
      </c>
      <c r="B3" s="167"/>
      <c r="C3" s="145"/>
      <c r="D3" s="80"/>
    </row>
    <row r="4" spans="1:4" x14ac:dyDescent="0.25">
      <c r="A4" s="56" t="s">
        <v>122</v>
      </c>
      <c r="B4" s="267">
        <v>0.68421052631579005</v>
      </c>
      <c r="C4" s="80"/>
      <c r="D4" s="80">
        <v>0.68421052631579005</v>
      </c>
    </row>
    <row r="5" spans="1:4" x14ac:dyDescent="0.25">
      <c r="A5" s="56" t="s">
        <v>125</v>
      </c>
      <c r="B5" s="167"/>
      <c r="C5" s="80"/>
      <c r="D5" s="80"/>
    </row>
    <row r="6" spans="1:4" x14ac:dyDescent="0.25">
      <c r="A6" s="56" t="s">
        <v>286</v>
      </c>
      <c r="C6" s="145"/>
      <c r="D6" s="80"/>
    </row>
    <row r="7" spans="1:4" x14ac:dyDescent="0.25">
      <c r="A7" s="56" t="s">
        <v>128</v>
      </c>
      <c r="B7" s="176"/>
      <c r="C7" s="145"/>
      <c r="D7" s="80"/>
    </row>
    <row r="8" spans="1:4" x14ac:dyDescent="0.25">
      <c r="A8" s="56" t="s">
        <v>210</v>
      </c>
      <c r="B8" s="265">
        <v>0.85714285714285698</v>
      </c>
      <c r="C8" s="145"/>
      <c r="D8" s="80">
        <v>0.85714285714285698</v>
      </c>
    </row>
    <row r="9" spans="1:4" x14ac:dyDescent="0.25">
      <c r="A9" s="56" t="s">
        <v>129</v>
      </c>
      <c r="B9" s="265">
        <v>0.822784810126582</v>
      </c>
      <c r="C9" s="80"/>
      <c r="D9" s="80">
        <v>0.822784810126582</v>
      </c>
    </row>
    <row r="10" spans="1:4" x14ac:dyDescent="0.25">
      <c r="A10" s="56" t="s">
        <v>142</v>
      </c>
      <c r="B10" s="265">
        <v>0.88211382113821102</v>
      </c>
      <c r="C10" s="80"/>
      <c r="D10" s="80">
        <v>0.88211382113821102</v>
      </c>
    </row>
    <row r="11" spans="1:4" x14ac:dyDescent="0.25">
      <c r="A11" s="56" t="s">
        <v>123</v>
      </c>
      <c r="B11" s="176"/>
      <c r="C11" s="80">
        <v>0.9921875</v>
      </c>
      <c r="D11" s="80">
        <v>0.9921875</v>
      </c>
    </row>
    <row r="12" spans="1:4" x14ac:dyDescent="0.25">
      <c r="A12" s="56" t="s">
        <v>139</v>
      </c>
      <c r="B12" s="176"/>
      <c r="C12" s="80">
        <v>0.99259259259259303</v>
      </c>
      <c r="D12" s="80">
        <v>0.99259259259259303</v>
      </c>
    </row>
    <row r="13" spans="1:4" x14ac:dyDescent="0.25">
      <c r="A13" s="56" t="s">
        <v>137</v>
      </c>
      <c r="B13" s="176"/>
      <c r="C13" s="80">
        <v>0.984375</v>
      </c>
      <c r="D13" s="80">
        <v>0.984375</v>
      </c>
    </row>
    <row r="14" spans="1:4" x14ac:dyDescent="0.25">
      <c r="A14" s="56" t="s">
        <v>126</v>
      </c>
      <c r="B14" s="145"/>
      <c r="C14" s="80">
        <v>0.98333333333333295</v>
      </c>
      <c r="D14" s="80">
        <v>0.98333333333333295</v>
      </c>
    </row>
    <row r="15" spans="1:4" x14ac:dyDescent="0.25">
      <c r="A15" s="56" t="s">
        <v>143</v>
      </c>
      <c r="B15" s="176"/>
      <c r="C15" s="80">
        <v>1</v>
      </c>
      <c r="D15" s="80">
        <v>1</v>
      </c>
    </row>
    <row r="16" spans="1:4" x14ac:dyDescent="0.25">
      <c r="A16" s="56" t="s">
        <v>154</v>
      </c>
      <c r="B16" s="176"/>
      <c r="C16" s="80">
        <v>0.96629213483146104</v>
      </c>
      <c r="D16" s="80">
        <v>0.96629213483146104</v>
      </c>
    </row>
    <row r="17" spans="1:4" x14ac:dyDescent="0.25">
      <c r="A17" s="56" t="s">
        <v>120</v>
      </c>
      <c r="B17" s="266"/>
      <c r="C17" s="80">
        <v>1</v>
      </c>
      <c r="D17" s="80">
        <v>1</v>
      </c>
    </row>
    <row r="18" spans="1:4" x14ac:dyDescent="0.25">
      <c r="A18" s="56" t="s">
        <v>127</v>
      </c>
      <c r="B18" s="176"/>
      <c r="C18" s="80">
        <v>1</v>
      </c>
      <c r="D18" s="80">
        <v>1</v>
      </c>
    </row>
    <row r="19" spans="1:4" x14ac:dyDescent="0.25">
      <c r="A19" s="56" t="s">
        <v>145</v>
      </c>
      <c r="B19" s="61"/>
      <c r="C19" s="80">
        <v>0.98333333333333295</v>
      </c>
      <c r="D19" s="80">
        <v>0.98333333333333295</v>
      </c>
    </row>
    <row r="20" spans="1:4" x14ac:dyDescent="0.25">
      <c r="A20" s="56" t="s">
        <v>134</v>
      </c>
      <c r="B20" s="61"/>
      <c r="C20" s="80">
        <v>0.97260273972602695</v>
      </c>
      <c r="D20" s="80">
        <v>0.97260273972602695</v>
      </c>
    </row>
    <row r="21" spans="1:4" x14ac:dyDescent="0.25">
      <c r="A21" s="56" t="s">
        <v>152</v>
      </c>
      <c r="B21" s="167"/>
      <c r="C21" s="80">
        <v>1</v>
      </c>
      <c r="D21" s="80">
        <v>1</v>
      </c>
    </row>
    <row r="22" spans="1:4" x14ac:dyDescent="0.25">
      <c r="A22" s="56" t="s">
        <v>148</v>
      </c>
      <c r="B22" s="176"/>
      <c r="C22" s="80">
        <v>0.95454545454545503</v>
      </c>
      <c r="D22" s="80">
        <v>0.95454545454545503</v>
      </c>
    </row>
    <row r="23" spans="1:4" x14ac:dyDescent="0.25">
      <c r="A23" s="56" t="s">
        <v>138</v>
      </c>
      <c r="B23" s="167"/>
      <c r="C23" s="80">
        <v>1</v>
      </c>
      <c r="D23" s="80">
        <v>1</v>
      </c>
    </row>
    <row r="24" spans="1:4" x14ac:dyDescent="0.25">
      <c r="A24" s="56" t="s">
        <v>149</v>
      </c>
      <c r="B24" s="176"/>
      <c r="C24" s="80">
        <v>0.98373983739837401</v>
      </c>
      <c r="D24" s="80">
        <v>0.98373983739837401</v>
      </c>
    </row>
    <row r="25" spans="1:4" x14ac:dyDescent="0.25">
      <c r="A25" s="56" t="s">
        <v>130</v>
      </c>
      <c r="B25" s="167"/>
      <c r="C25" s="80">
        <v>1</v>
      </c>
      <c r="D25" s="80">
        <v>1</v>
      </c>
    </row>
    <row r="26" spans="1:4" x14ac:dyDescent="0.25">
      <c r="A26" s="56" t="s">
        <v>121</v>
      </c>
      <c r="B26" s="176"/>
      <c r="C26" s="80">
        <v>1</v>
      </c>
      <c r="D26" s="80">
        <v>1</v>
      </c>
    </row>
    <row r="27" spans="1:4" x14ac:dyDescent="0.25">
      <c r="A27" s="56" t="s">
        <v>146</v>
      </c>
      <c r="B27" s="176"/>
      <c r="C27" s="80">
        <v>1</v>
      </c>
      <c r="D27" s="80">
        <v>1</v>
      </c>
    </row>
    <row r="28" spans="1:4" x14ac:dyDescent="0.25">
      <c r="A28" s="56" t="s">
        <v>119</v>
      </c>
      <c r="B28" s="266"/>
      <c r="C28" s="80">
        <v>0.99115044247787598</v>
      </c>
      <c r="D28" s="80">
        <v>0.99115044247787598</v>
      </c>
    </row>
    <row r="29" spans="1:4" x14ac:dyDescent="0.25">
      <c r="A29" s="56" t="s">
        <v>124</v>
      </c>
      <c r="B29" s="176"/>
      <c r="C29" s="80">
        <v>1</v>
      </c>
      <c r="D29" s="80">
        <v>1</v>
      </c>
    </row>
    <row r="30" spans="1:4" x14ac:dyDescent="0.25">
      <c r="A30" s="56" t="s">
        <v>131</v>
      </c>
      <c r="B30" s="176"/>
      <c r="C30" s="80">
        <v>1</v>
      </c>
      <c r="D30" s="80">
        <v>1</v>
      </c>
    </row>
    <row r="31" spans="1:4" x14ac:dyDescent="0.25">
      <c r="A31" s="56" t="s">
        <v>133</v>
      </c>
      <c r="B31" s="61"/>
      <c r="C31" s="80">
        <v>0.94974874371859297</v>
      </c>
      <c r="D31" s="80">
        <v>0.94974874371859297</v>
      </c>
    </row>
    <row r="32" spans="1:4" x14ac:dyDescent="0.25">
      <c r="A32" s="56" t="s">
        <v>135</v>
      </c>
      <c r="B32" s="176"/>
      <c r="C32" s="80">
        <v>0.97777777777777797</v>
      </c>
      <c r="D32" s="80">
        <v>0.97777777777777797</v>
      </c>
    </row>
    <row r="33" spans="1:4" x14ac:dyDescent="0.25">
      <c r="A33" s="56" t="s">
        <v>136</v>
      </c>
      <c r="B33" s="176"/>
      <c r="C33" s="80">
        <v>0.99748110831234305</v>
      </c>
      <c r="D33" s="80">
        <v>0.99748110831234305</v>
      </c>
    </row>
    <row r="34" spans="1:4" x14ac:dyDescent="0.25">
      <c r="A34" s="56" t="s">
        <v>140</v>
      </c>
      <c r="B34" s="61"/>
      <c r="C34" s="80">
        <v>1</v>
      </c>
      <c r="D34" s="80">
        <v>1</v>
      </c>
    </row>
    <row r="35" spans="1:4" x14ac:dyDescent="0.25">
      <c r="A35" s="56" t="s">
        <v>141</v>
      </c>
      <c r="B35" s="61"/>
      <c r="C35" s="80">
        <v>0.95121951219512202</v>
      </c>
      <c r="D35" s="80">
        <v>0.95121951219512202</v>
      </c>
    </row>
    <row r="36" spans="1:4" x14ac:dyDescent="0.25">
      <c r="A36" s="56" t="s">
        <v>144</v>
      </c>
      <c r="B36" s="61"/>
      <c r="C36" s="80">
        <v>1</v>
      </c>
      <c r="D36" s="80">
        <v>1</v>
      </c>
    </row>
    <row r="37" spans="1:4" x14ac:dyDescent="0.25">
      <c r="A37" s="56" t="s">
        <v>211</v>
      </c>
      <c r="B37" s="176"/>
      <c r="C37" s="80">
        <v>1</v>
      </c>
      <c r="D37" s="80">
        <v>1</v>
      </c>
    </row>
    <row r="38" spans="1:4" ht="13" x14ac:dyDescent="0.3">
      <c r="A38" s="56" t="s">
        <v>147</v>
      </c>
      <c r="B38" s="168"/>
      <c r="C38" s="80">
        <v>1</v>
      </c>
      <c r="D38" s="80">
        <v>1</v>
      </c>
    </row>
    <row r="39" spans="1:4" x14ac:dyDescent="0.25">
      <c r="A39" s="56" t="s">
        <v>151</v>
      </c>
      <c r="B39" s="176"/>
      <c r="C39" s="80">
        <v>0.934782608695652</v>
      </c>
      <c r="D39" s="80">
        <v>0.934782608695652</v>
      </c>
    </row>
    <row r="40" spans="1:4" x14ac:dyDescent="0.25">
      <c r="A40" s="56" t="s">
        <v>153</v>
      </c>
      <c r="B40" s="61"/>
      <c r="C40" s="80">
        <v>1</v>
      </c>
      <c r="D40" s="80">
        <v>1</v>
      </c>
    </row>
    <row r="41" spans="1:4" ht="13" x14ac:dyDescent="0.3">
      <c r="A41" s="56" t="s">
        <v>132</v>
      </c>
      <c r="B41" s="168"/>
      <c r="C41" s="268">
        <v>1</v>
      </c>
      <c r="D41" s="268">
        <v>1</v>
      </c>
    </row>
  </sheetData>
  <autoFilter ref="A1:D40" xr:uid="{00000000-0009-0000-0000-000047000000}">
    <sortState ref="A2:D41">
      <sortCondition sortBy="fontColor" ref="C1:C40" dxfId="15"/>
    </sortState>
  </autoFilter>
  <sortState ref="A2:D40">
    <sortCondition ref="D2:D40"/>
  </sortState>
  <conditionalFormatting sqref="D9:D32 D2:D7 B2:B5 D34:D41">
    <cfRule type="cellIs" dxfId="14" priority="25" operator="lessThan">
      <formula>0.9</formula>
    </cfRule>
  </conditionalFormatting>
  <conditionalFormatting sqref="D33">
    <cfRule type="cellIs" dxfId="13" priority="17" operator="lessThan">
      <formula>0.9</formula>
    </cfRule>
  </conditionalFormatting>
  <conditionalFormatting sqref="D8">
    <cfRule type="cellIs" dxfId="12" priority="16" operator="lessThan">
      <formula>0.9</formula>
    </cfRule>
  </conditionalFormatting>
  <conditionalFormatting sqref="C4">
    <cfRule type="cellIs" dxfId="11" priority="15" operator="lessThan">
      <formula>0.9</formula>
    </cfRule>
  </conditionalFormatting>
  <conditionalFormatting sqref="C9:C32 C34:C41">
    <cfRule type="cellIs" dxfId="10" priority="12" operator="lessThan">
      <formula>0.9</formula>
    </cfRule>
  </conditionalFormatting>
  <conditionalFormatting sqref="C33">
    <cfRule type="cellIs" dxfId="9" priority="11" operator="lessThan">
      <formula>0.9</formula>
    </cfRule>
  </conditionalFormatting>
  <conditionalFormatting sqref="C5">
    <cfRule type="cellIs" dxfId="8" priority="9" operator="lessThan">
      <formula>0.9</formula>
    </cfRule>
  </conditionalFormatting>
  <conditionalFormatting sqref="C9:C41">
    <cfRule type="cellIs" dxfId="7" priority="8" operator="lessThan">
      <formula>0.9</formula>
    </cfRule>
  </conditionalFormatting>
  <conditionalFormatting sqref="C2">
    <cfRule type="cellIs" dxfId="6" priority="7" operator="lessThan">
      <formula>0.9</formula>
    </cfRule>
  </conditionalFormatting>
  <conditionalFormatting sqref="B21">
    <cfRule type="cellIs" dxfId="5" priority="6" operator="lessThan">
      <formula>0.9</formula>
    </cfRule>
  </conditionalFormatting>
  <conditionalFormatting sqref="B21">
    <cfRule type="cellIs" dxfId="4" priority="5" operator="lessThan">
      <formula>0.9</formula>
    </cfRule>
  </conditionalFormatting>
  <conditionalFormatting sqref="B23">
    <cfRule type="cellIs" dxfId="3" priority="4" operator="lessThan">
      <formula>0.9</formula>
    </cfRule>
  </conditionalFormatting>
  <conditionalFormatting sqref="B23">
    <cfRule type="cellIs" dxfId="2" priority="3" operator="lessThan">
      <formula>0.9</formula>
    </cfRule>
  </conditionalFormatting>
  <conditionalFormatting sqref="B25">
    <cfRule type="cellIs" dxfId="1" priority="2" operator="lessThan">
      <formula>0.9</formula>
    </cfRule>
  </conditionalFormatting>
  <conditionalFormatting sqref="B25">
    <cfRule type="cellIs" dxfId="0" priority="1" operator="lessThan">
      <formula>0.9</formula>
    </cfRule>
  </conditionalFormatting>
  <pageMargins left="0.78431372549019618" right="0.78431372549019618" top="0.98039215686274517" bottom="0.98039215686274517" header="0.50980392156862753" footer="0.50980392156862753"/>
  <pageSetup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A3"/>
  <sheetViews>
    <sheetView topLeftCell="A3" workbookViewId="0">
      <selection activeCell="I3" sqref="I3"/>
    </sheetView>
  </sheetViews>
  <sheetFormatPr defaultRowHeight="12.5" x14ac:dyDescent="0.25"/>
  <cols>
    <col min="1" max="1" width="142" customWidth="1"/>
    <col min="2" max="2" width="4.7265625" customWidth="1"/>
  </cols>
  <sheetData>
    <row r="1" spans="1:1" s="1" customFormat="1" ht="17.25" customHeight="1" x14ac:dyDescent="0.25">
      <c r="A1" s="20" t="s">
        <v>213</v>
      </c>
    </row>
    <row r="2" spans="1:1" s="1" customFormat="1" ht="300" customHeight="1" x14ac:dyDescent="0.25"/>
    <row r="3" spans="1:1" s="1" customFormat="1" ht="224.25" customHeight="1" x14ac:dyDescent="0.25"/>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G49"/>
  <sheetViews>
    <sheetView workbookViewId="0">
      <pane ySplit="1" topLeftCell="A2" activePane="bottomLeft" state="frozen"/>
      <selection pane="bottomLeft" activeCell="A16" sqref="A16"/>
    </sheetView>
  </sheetViews>
  <sheetFormatPr defaultColWidth="0" defaultRowHeight="12.5" zeroHeight="1" x14ac:dyDescent="0.25"/>
  <cols>
    <col min="1" max="1" width="46.1796875" customWidth="1"/>
    <col min="2" max="2" width="80.453125" style="3" customWidth="1"/>
    <col min="3" max="3" width="56.1796875" style="3" customWidth="1"/>
    <col min="4" max="4" width="49.453125" style="3" customWidth="1"/>
    <col min="5" max="6" width="8.7265625" hidden="1" customWidth="1"/>
    <col min="7" max="7" width="11.54296875" hidden="1" customWidth="1"/>
    <col min="8" max="16384" width="8.7265625" hidden="1"/>
  </cols>
  <sheetData>
    <row r="1" spans="1:7" ht="15.5" x14ac:dyDescent="0.35">
      <c r="A1" s="116" t="s">
        <v>78</v>
      </c>
      <c r="B1" s="116" t="s">
        <v>79</v>
      </c>
      <c r="C1" s="117" t="s">
        <v>80</v>
      </c>
      <c r="D1" s="117" t="s">
        <v>81</v>
      </c>
    </row>
    <row r="2" spans="1:7" ht="25" x14ac:dyDescent="0.25">
      <c r="A2" s="21" t="str">
        <f>'MH Measure Summary'!B2</f>
        <v>Service Target Adult % (&gt;=100%)</v>
      </c>
      <c r="B2" s="23" t="s">
        <v>202</v>
      </c>
      <c r="C2" s="23" t="s">
        <v>194</v>
      </c>
      <c r="D2" s="23" t="s">
        <v>195</v>
      </c>
    </row>
    <row r="3" spans="1:7" ht="25" x14ac:dyDescent="0.25">
      <c r="A3" s="21" t="str">
        <f>'MH Measure Summary'!C2</f>
        <v>Adult Counseling Target % (&gt;= 12%)</v>
      </c>
      <c r="B3" s="23" t="s">
        <v>203</v>
      </c>
      <c r="C3" s="24" t="s">
        <v>224</v>
      </c>
      <c r="D3" s="24" t="s">
        <v>225</v>
      </c>
    </row>
    <row r="4" spans="1:7" ht="25" x14ac:dyDescent="0.25">
      <c r="A4" s="21" t="str">
        <f>'MH Measure Summary'!D2</f>
        <v>ACT Target % (&gt;=54%)</v>
      </c>
      <c r="B4" s="23" t="s">
        <v>196</v>
      </c>
      <c r="C4" s="24" t="s">
        <v>222</v>
      </c>
      <c r="D4" s="24" t="s">
        <v>223</v>
      </c>
    </row>
    <row r="5" spans="1:7" ht="25" x14ac:dyDescent="0.25">
      <c r="A5" s="21" t="str">
        <f>'MH Measure Summary'!E2</f>
        <v>Child and Youth Service Target % (&gt;=100%)</v>
      </c>
      <c r="B5" s="14" t="s">
        <v>205</v>
      </c>
      <c r="C5" s="24" t="s">
        <v>226</v>
      </c>
      <c r="D5" s="24" t="s">
        <v>195</v>
      </c>
    </row>
    <row r="6" spans="1:7" ht="50" x14ac:dyDescent="0.25">
      <c r="A6" s="21" t="str">
        <f>'MH Measure Summary'!F2</f>
        <v>Family Partner Supports Services for LOCs 2, 3, 4 and YC % (&gt;=10%)</v>
      </c>
      <c r="B6" s="24" t="s">
        <v>199</v>
      </c>
      <c r="C6" s="24" t="s">
        <v>197</v>
      </c>
      <c r="D6" s="24" t="s">
        <v>198</v>
      </c>
      <c r="G6" s="8"/>
    </row>
    <row r="7" spans="1:7" ht="25" x14ac:dyDescent="0.25">
      <c r="A7" s="21" t="str">
        <f>'MH Measure Summary'!G2</f>
        <v>Community Tenure 2020 % (&gt;=96.8%)</v>
      </c>
      <c r="B7" s="24" t="s">
        <v>227</v>
      </c>
      <c r="C7" s="24" t="s">
        <v>228</v>
      </c>
      <c r="D7" s="24" t="s">
        <v>106</v>
      </c>
    </row>
    <row r="8" spans="1:7" ht="37.5" x14ac:dyDescent="0.25">
      <c r="A8" s="21" t="str">
        <f>'MH Measure Summary'!H2</f>
        <v>Adult Improvement % (&gt;=20%)</v>
      </c>
      <c r="B8" s="24" t="s">
        <v>229</v>
      </c>
      <c r="C8" s="24" t="s">
        <v>230</v>
      </c>
      <c r="D8" s="24" t="s">
        <v>231</v>
      </c>
    </row>
    <row r="9" spans="1:7" ht="37.5" x14ac:dyDescent="0.25">
      <c r="A9" s="21" t="str">
        <f>'MH Measure Summary'!I2</f>
        <v>Adult Monthly Service Provision % (&gt;=65.6%)</v>
      </c>
      <c r="B9" s="24" t="s">
        <v>275</v>
      </c>
      <c r="C9" s="24" t="s">
        <v>232</v>
      </c>
      <c r="D9" s="24" t="s">
        <v>233</v>
      </c>
    </row>
    <row r="10" spans="1:7" ht="37.5" x14ac:dyDescent="0.25">
      <c r="A10" s="21" t="str">
        <f>'MH Measure Summary'!J2</f>
        <v>Employment Improvement % (&gt;=39.8%)</v>
      </c>
      <c r="B10" s="23" t="s">
        <v>187</v>
      </c>
      <c r="C10" s="23" t="s">
        <v>234</v>
      </c>
      <c r="D10" s="23" t="s">
        <v>235</v>
      </c>
    </row>
    <row r="11" spans="1:7" ht="50" x14ac:dyDescent="0.25">
      <c r="A11" s="21" t="str">
        <f>'MH Measure Summary'!K2</f>
        <v>Residential Stability % (&gt;=84%)</v>
      </c>
      <c r="B11" s="23" t="s">
        <v>188</v>
      </c>
      <c r="C11" s="23" t="s">
        <v>236</v>
      </c>
      <c r="D11" s="23" t="s">
        <v>237</v>
      </c>
    </row>
    <row r="12" spans="1:7" ht="62.5" x14ac:dyDescent="0.25">
      <c r="A12" s="21" t="str">
        <f>'MH Measure Summary'!L2</f>
        <v>Educational or Volunteering Strengths % (&gt;=26.5%)</v>
      </c>
      <c r="B12" s="206" t="s">
        <v>186</v>
      </c>
      <c r="C12" s="23" t="s">
        <v>238</v>
      </c>
      <c r="D12" s="23" t="s">
        <v>237</v>
      </c>
    </row>
    <row r="13" spans="1:7" ht="37.5" x14ac:dyDescent="0.25">
      <c r="A13" s="21" t="str">
        <f>'MH Measure Summary'!M2</f>
        <v>Hospitalization % (&lt;=1.9%)</v>
      </c>
      <c r="B13" s="23" t="s">
        <v>239</v>
      </c>
      <c r="C13" s="24" t="s">
        <v>240</v>
      </c>
      <c r="D13" s="24" t="s">
        <v>105</v>
      </c>
    </row>
    <row r="14" spans="1:7" ht="37.5" x14ac:dyDescent="0.25">
      <c r="A14" s="21" t="str">
        <f>'MH Measure Summary'!N2</f>
        <v>Effective Crisis Response % (&gt;=75.1%)</v>
      </c>
      <c r="B14" s="24" t="s">
        <v>241</v>
      </c>
      <c r="C14" s="24" t="s">
        <v>242</v>
      </c>
      <c r="D14" s="24" t="s">
        <v>243</v>
      </c>
    </row>
    <row r="15" spans="1:7" ht="25" x14ac:dyDescent="0.25">
      <c r="A15" s="21" t="str">
        <f>'MH Measure Summary'!O2</f>
        <v>Frequent Admission % (&lt;=0.3%)</v>
      </c>
      <c r="B15" s="24" t="s">
        <v>244</v>
      </c>
      <c r="C15" s="24" t="s">
        <v>245</v>
      </c>
      <c r="D15" s="24" t="s">
        <v>246</v>
      </c>
    </row>
    <row r="16" spans="1:7" ht="25" x14ac:dyDescent="0.25">
      <c r="A16" s="21" t="str">
        <f>'MH Measure Summary'!P2</f>
        <v>Access to Crisis Response Services % (&gt;=52.2%)</v>
      </c>
      <c r="B16" s="24" t="s">
        <v>274</v>
      </c>
      <c r="C16" s="24" t="s">
        <v>247</v>
      </c>
      <c r="D16" s="24" t="s">
        <v>248</v>
      </c>
    </row>
    <row r="17" spans="1:7" ht="100" x14ac:dyDescent="0.25">
      <c r="A17" s="21" t="str">
        <f>'MH Measure Summary'!Q2</f>
        <v>Jail Diversion % (&lt;=10.46%)</v>
      </c>
      <c r="B17" s="23" t="s">
        <v>249</v>
      </c>
      <c r="C17" s="24" t="s">
        <v>250</v>
      </c>
      <c r="D17" s="24" t="s">
        <v>251</v>
      </c>
    </row>
    <row r="18" spans="1:7" ht="50" x14ac:dyDescent="0.25">
      <c r="A18" s="21" t="str">
        <f>'MH Measure Summary'!R2</f>
        <v>Juvenile Justice Avoidance % (&gt;=95%)</v>
      </c>
      <c r="B18" s="23" t="s">
        <v>252</v>
      </c>
      <c r="C18" s="24" t="s">
        <v>253</v>
      </c>
      <c r="D18" s="24" t="s">
        <v>254</v>
      </c>
    </row>
    <row r="19" spans="1:7" ht="37.5" x14ac:dyDescent="0.25">
      <c r="A19" s="21" t="str">
        <f>'MH Measure Summary'!S2</f>
        <v>Child and Youth Improvement Measure % (&gt;=25%)</v>
      </c>
      <c r="B19" s="24" t="s">
        <v>255</v>
      </c>
      <c r="C19" s="24" t="s">
        <v>256</v>
      </c>
      <c r="D19" s="24" t="s">
        <v>257</v>
      </c>
    </row>
    <row r="20" spans="1:7" ht="37.5" x14ac:dyDescent="0.25">
      <c r="A20" s="21" t="str">
        <f>'MH Measure Summary'!T2</f>
        <v>Child and Youth Monthly Service Provision % (&gt;=65%)</v>
      </c>
      <c r="B20" s="24" t="s">
        <v>273</v>
      </c>
      <c r="C20" s="24" t="s">
        <v>258</v>
      </c>
      <c r="D20" s="24" t="s">
        <v>259</v>
      </c>
    </row>
    <row r="21" spans="1:7" ht="87.5" x14ac:dyDescent="0.25">
      <c r="A21" s="21" t="str">
        <f>'MH Measure Summary'!U2</f>
        <v>Child and Youth School % (&gt;=60%)</v>
      </c>
      <c r="B21" s="24" t="s">
        <v>189</v>
      </c>
      <c r="C21" s="24" t="s">
        <v>260</v>
      </c>
      <c r="D21" s="24" t="s">
        <v>261</v>
      </c>
    </row>
    <row r="22" spans="1:7" ht="50" x14ac:dyDescent="0.25">
      <c r="A22" s="21" t="str">
        <f>'MH Measure Summary'!V2</f>
        <v>Family and Living Situation % (&gt;=67.5%)</v>
      </c>
      <c r="B22" s="24" t="s">
        <v>262</v>
      </c>
      <c r="C22" s="24" t="s">
        <v>263</v>
      </c>
      <c r="D22" s="24" t="s">
        <v>261</v>
      </c>
    </row>
    <row r="23" spans="1:7" ht="25" x14ac:dyDescent="0.25">
      <c r="A23" s="21" t="str">
        <f>'MH Measure Summary'!W2</f>
        <v>Follow-Up Within 7 Days: Face-to-Face (CARE Based) % (&gt;=75% Annual Measure)</v>
      </c>
      <c r="B23" s="24" t="s">
        <v>264</v>
      </c>
      <c r="C23" s="24" t="s">
        <v>265</v>
      </c>
      <c r="D23" s="24" t="s">
        <v>266</v>
      </c>
    </row>
    <row r="24" spans="1:7" ht="50" x14ac:dyDescent="0.25">
      <c r="A24" s="21" t="str">
        <f>'MH Measure Summary'!X2</f>
        <v>Long-Term Services and Support Screen Follow-Up (&gt;=70% Annual Measure)</v>
      </c>
      <c r="B24" s="24" t="s">
        <v>267</v>
      </c>
      <c r="C24" s="24" t="s">
        <v>268</v>
      </c>
      <c r="D24" s="24" t="s">
        <v>269</v>
      </c>
      <c r="G24" s="52"/>
    </row>
    <row r="25" spans="1:7" ht="25" x14ac:dyDescent="0.25">
      <c r="A25" s="21" t="str">
        <f>'MH Measure Summary'!Y2</f>
        <v>Community Linkage % (&gt;=23% Annual Measure)</v>
      </c>
      <c r="B25" s="24" t="s">
        <v>270</v>
      </c>
      <c r="C25" s="24" t="s">
        <v>271</v>
      </c>
      <c r="D25" s="24" t="s">
        <v>272</v>
      </c>
    </row>
    <row r="26" spans="1:7" ht="25" x14ac:dyDescent="0.25">
      <c r="A26" s="21" t="str">
        <f>'MH Measure Summary'!Z2</f>
        <v>Crisis Follow-Up Within 30 Days % (&gt;=90%)</v>
      </c>
      <c r="B26" s="24" t="s">
        <v>204</v>
      </c>
      <c r="C26" s="24" t="s">
        <v>276</v>
      </c>
      <c r="D26" s="24" t="s">
        <v>277</v>
      </c>
    </row>
    <row r="27" spans="1:7" hidden="1" x14ac:dyDescent="0.25"/>
    <row r="28" spans="1:7" hidden="1" x14ac:dyDescent="0.25"/>
    <row r="29" spans="1:7" hidden="1" x14ac:dyDescent="0.25"/>
    <row r="30" spans="1:7" hidden="1" x14ac:dyDescent="0.25"/>
    <row r="31" spans="1:7" hidden="1" x14ac:dyDescent="0.25"/>
    <row r="32" spans="1:7"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t="35.5" hidden="1" customHeight="1" x14ac:dyDescent="0.25"/>
    <row r="44" hidden="1" x14ac:dyDescent="0.25"/>
    <row r="45" hidden="1" x14ac:dyDescent="0.25"/>
    <row r="46" hidden="1" x14ac:dyDescent="0.25"/>
    <row r="47" hidden="1" x14ac:dyDescent="0.25"/>
    <row r="48" ht="25" hidden="1" customHeight="1" x14ac:dyDescent="0.25"/>
    <row r="49" ht="38.25" hidden="1" customHeight="1" x14ac:dyDescent="0.25"/>
  </sheetData>
  <hyperlinks>
    <hyperlink ref="A2" location="'MH Measure Summary'!B2" display="Service Target Adult % (&gt;=100%)" xr:uid="{00000000-0004-0000-4900-000000000000}"/>
    <hyperlink ref="A11" location="'MH Measure Summary'!K2" display="'MH Measure Summary'!K2" xr:uid="{00000000-0004-0000-4900-000002000000}"/>
    <hyperlink ref="A5" location="'MH Measure Summary'!E2" display="'MH Measure Summary'!E2" xr:uid="{00000000-0004-0000-4900-000004000000}"/>
    <hyperlink ref="A6" location="'MH Measure Summary'!F2" display="'MH Measure Summary'!F2" xr:uid="{00000000-0004-0000-4900-000006000000}"/>
    <hyperlink ref="A18" location="'MH Measure Summary'!R2" display="'MH Measure Summary'!R2" xr:uid="{00000000-0004-0000-4900-000007000000}"/>
    <hyperlink ref="A23" location="'MH Measure Summary'!W2" display="'MH Measure Summary'!W2" xr:uid="{00000000-0004-0000-4900-000009000000}"/>
    <hyperlink ref="A25" location="'MH Measure Summary'!Y2" display="'MH Measure Summary'!Y2" xr:uid="{00000000-0004-0000-4900-00000B000000}"/>
    <hyperlink ref="A26" location="'MH Measure Summary'!Z2" display="'MH Measure Summary'!Z2" xr:uid="{00000000-0004-0000-4900-00000C000000}"/>
    <hyperlink ref="A12" location="'MH Measure Summary'!L2" display="'MH Measure Summary'!L2" xr:uid="{00000000-0004-0000-4900-00000F000000}"/>
    <hyperlink ref="A10" location="'MH Measure Summary'!J2" display="'MH Measure Summary'!J2" xr:uid="{00000000-0004-0000-4900-000010000000}"/>
    <hyperlink ref="A3" location="'MH Measure Summary'!D2" display="'MH Measure Summary'!D2" xr:uid="{00000000-0004-0000-4900-000011000000}"/>
    <hyperlink ref="A4" location="'MH Measure Summary'!E2" display="'MH Measure Summary'!E2" xr:uid="{00000000-0004-0000-4900-000012000000}"/>
    <hyperlink ref="A13" location="'MH Measure Summary'!M2" display="'MH Measure Summary'!M2" xr:uid="{00000000-0004-0000-4900-000013000000}"/>
    <hyperlink ref="A17" location="'MH Measure Summary'!Q2" display="'MH Measure Summary'!Q2" xr:uid="{00000000-0004-0000-4900-000014000000}"/>
    <hyperlink ref="A14" location="'MH Measure Summary'!N2" display="'MH Measure Summary'!N2" xr:uid="{00000000-0004-0000-4900-000015000000}"/>
    <hyperlink ref="A15" location="'MH Measure Summary'!O2" display="'MH Measure Summary'!O2" xr:uid="{00000000-0004-0000-4900-000016000000}"/>
    <hyperlink ref="A16" location="'MH Measure Summary'!P2" display="'MH Measure Summary'!P2" xr:uid="{00000000-0004-0000-4900-000017000000}"/>
    <hyperlink ref="A7" location="'MH Measure Summary'!G2" display="'MH Measure Summary'!G2" xr:uid="{00000000-0004-0000-4900-000018000000}"/>
    <hyperlink ref="A8" location="'MH Measure Summary'!H2" display="'MH Measure Summary'!H2" xr:uid="{00000000-0004-0000-4900-000019000000}"/>
    <hyperlink ref="A9" location="'MH Measure Summary'!I2" display="'MH Measure Summary'!I2" xr:uid="{00000000-0004-0000-4900-00001A000000}"/>
    <hyperlink ref="A21" location="'MH Measure Summary'!U2" display="'MH Measure Summary'!U2" xr:uid="{00000000-0004-0000-4900-00001D000000}"/>
    <hyperlink ref="A22" location="'MH Measure Summary'!V2" display="'MH Measure Summary'!V2" xr:uid="{00000000-0004-0000-4900-00001E000000}"/>
    <hyperlink ref="A19" location="'MH Measure Summary'!S2" display="'MH Measure Summary'!S2" xr:uid="{00000000-0004-0000-4900-000020000000}"/>
    <hyperlink ref="A20" location="'MH Measure Summary'!T2" display="'MH Measure Summary'!T2" xr:uid="{00000000-0004-0000-4900-000021000000}"/>
    <hyperlink ref="A24" location="'MH Measure Summary'!X2" display="'MH Measure Summary'!X2" xr:uid="{00000000-0004-0000-4900-000022000000}"/>
  </hyperlink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03B1B-59D8-4F65-9738-CDDF8615BC63}">
  <dimension ref="A1:B16"/>
  <sheetViews>
    <sheetView workbookViewId="0"/>
  </sheetViews>
  <sheetFormatPr defaultRowHeight="12.5" x14ac:dyDescent="0.25"/>
  <cols>
    <col min="1" max="1" width="26.81640625" customWidth="1"/>
    <col min="2" max="2" width="91.1796875" customWidth="1"/>
  </cols>
  <sheetData>
    <row r="1" spans="1:2" ht="15.5" x14ac:dyDescent="0.25">
      <c r="A1" s="4" t="s">
        <v>82</v>
      </c>
      <c r="B1" s="3"/>
    </row>
    <row r="2" spans="1:2" ht="25" x14ac:dyDescent="0.25">
      <c r="A2" s="5" t="s">
        <v>83</v>
      </c>
      <c r="B2" s="22" t="s">
        <v>209</v>
      </c>
    </row>
    <row r="3" spans="1:2" ht="25" x14ac:dyDescent="0.25">
      <c r="A3" s="5" t="s">
        <v>84</v>
      </c>
      <c r="B3" s="6" t="s">
        <v>85</v>
      </c>
    </row>
    <row r="4" spans="1:2" ht="87.5" x14ac:dyDescent="0.25">
      <c r="A4" s="5" t="s">
        <v>107</v>
      </c>
      <c r="B4" s="22" t="s">
        <v>200</v>
      </c>
    </row>
    <row r="5" spans="1:2" ht="13" x14ac:dyDescent="0.25">
      <c r="A5" s="7" t="s">
        <v>86</v>
      </c>
      <c r="B5" s="22" t="s">
        <v>208</v>
      </c>
    </row>
    <row r="6" spans="1:2" ht="25" x14ac:dyDescent="0.25">
      <c r="A6" s="7" t="s">
        <v>87</v>
      </c>
      <c r="B6" s="22" t="s">
        <v>88</v>
      </c>
    </row>
    <row r="7" spans="1:2" ht="87.5" x14ac:dyDescent="0.25">
      <c r="A7" s="7" t="s">
        <v>89</v>
      </c>
      <c r="B7" s="6" t="s">
        <v>90</v>
      </c>
    </row>
    <row r="8" spans="1:2" ht="37.5" x14ac:dyDescent="0.25">
      <c r="A8" s="5" t="s">
        <v>91</v>
      </c>
      <c r="B8" s="6" t="s">
        <v>92</v>
      </c>
    </row>
    <row r="9" spans="1:2" ht="87.5" x14ac:dyDescent="0.25">
      <c r="A9" s="5" t="s">
        <v>108</v>
      </c>
      <c r="B9" s="22" t="s">
        <v>109</v>
      </c>
    </row>
    <row r="10" spans="1:2" ht="26" x14ac:dyDescent="0.25">
      <c r="A10" s="5" t="s">
        <v>110</v>
      </c>
      <c r="B10" s="22" t="s">
        <v>111</v>
      </c>
    </row>
    <row r="11" spans="1:2" ht="25" x14ac:dyDescent="0.25">
      <c r="A11" s="7" t="s">
        <v>93</v>
      </c>
      <c r="B11" s="6" t="s">
        <v>100</v>
      </c>
    </row>
    <row r="12" spans="1:2" ht="13" x14ac:dyDescent="0.25">
      <c r="A12" s="5" t="s">
        <v>94</v>
      </c>
      <c r="B12" s="6" t="s">
        <v>95</v>
      </c>
    </row>
    <row r="13" spans="1:2" ht="62.5" x14ac:dyDescent="0.25">
      <c r="A13" s="5" t="s">
        <v>112</v>
      </c>
      <c r="B13" s="22" t="s">
        <v>207</v>
      </c>
    </row>
    <row r="14" spans="1:2" ht="75" x14ac:dyDescent="0.25">
      <c r="A14" s="5" t="s">
        <v>96</v>
      </c>
      <c r="B14" s="22" t="s">
        <v>206</v>
      </c>
    </row>
    <row r="15" spans="1:2" ht="25" x14ac:dyDescent="0.25">
      <c r="A15" s="7" t="s">
        <v>97</v>
      </c>
      <c r="B15" s="6" t="s">
        <v>98</v>
      </c>
    </row>
    <row r="16" spans="1:2" ht="25" x14ac:dyDescent="0.25">
      <c r="A16" s="5" t="s">
        <v>99</v>
      </c>
      <c r="B16" s="6"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topLeftCell="A3" zoomScaleNormal="100" workbookViewId="0">
      <selection activeCell="A7" sqref="A7"/>
    </sheetView>
  </sheetViews>
  <sheetFormatPr defaultColWidth="9.1796875" defaultRowHeight="12.5" x14ac:dyDescent="0.25"/>
  <cols>
    <col min="1" max="1" width="142" style="25" customWidth="1"/>
    <col min="2" max="2" width="19.26953125" style="25" customWidth="1"/>
    <col min="3" max="16384" width="9.1796875" style="25"/>
  </cols>
  <sheetData>
    <row r="1" spans="1:1" s="19" customFormat="1" ht="17.25" customHeight="1" x14ac:dyDescent="0.25">
      <c r="A1" s="20" t="s">
        <v>285</v>
      </c>
    </row>
    <row r="2" spans="1:1" s="19" customFormat="1" ht="300" customHeight="1" x14ac:dyDescent="0.25"/>
    <row r="3" spans="1:1" s="19" customFormat="1" ht="224.25" customHeight="1" x14ac:dyDescent="0.25"/>
  </sheetData>
  <sortState ref="A1:A3">
    <sortCondition descending="1" ref="A1"/>
  </sortState>
  <conditionalFormatting sqref="D2">
    <cfRule type="dataBar" priority="1">
      <dataBar>
        <cfvo type="min"/>
        <cfvo type="max"/>
        <color rgb="FF638EC6"/>
      </dataBar>
      <extLst>
        <ext xmlns:x14="http://schemas.microsoft.com/office/spreadsheetml/2009/9/main" uri="{B025F937-C7B1-47D3-B67F-A62EFF666E3E}">
          <x14:id>{C9AC5E14-EEBB-41F2-91CF-27A52ADEF014}</x14:id>
        </ext>
      </extLst>
    </cfRule>
  </conditionalFormatting>
  <pageMargins left="0.78431372549019618" right="0.78431372549019618" top="0.98039215686274517" bottom="0.98039215686274517" header="0.50980392156862753" footer="0.50980392156862753"/>
  <pageSetup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C9AC5E14-EEBB-41F2-91CF-27A52ADEF014}">
            <x14:dataBar minLength="0" maxLength="100" border="1" negativeBarBorderColorSameAsPositive="0">
              <x14:cfvo type="autoMin"/>
              <x14:cfvo type="autoMax"/>
              <x14:borderColor rgb="FF638EC6"/>
              <x14:negativeFillColor rgb="FFFF0000"/>
              <x14:negativeBorderColor rgb="FFFF0000"/>
              <x14:axisColor rgb="FF000000"/>
            </x14:dataBar>
          </x14:cfRule>
          <xm:sqref>D2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0"/>
  <sheetViews>
    <sheetView workbookViewId="0">
      <selection activeCell="G10" sqref="G10"/>
    </sheetView>
  </sheetViews>
  <sheetFormatPr defaultColWidth="9.1796875" defaultRowHeight="12.5" x14ac:dyDescent="0.25"/>
  <cols>
    <col min="1" max="1" width="40" style="25" bestFit="1" customWidth="1"/>
    <col min="2" max="2" width="32.1796875" style="25" customWidth="1"/>
    <col min="3" max="16384" width="9.1796875" style="25"/>
  </cols>
  <sheetData>
    <row r="1" spans="1:4" ht="13" x14ac:dyDescent="0.25">
      <c r="A1" s="132"/>
      <c r="B1" s="26" t="s">
        <v>102</v>
      </c>
    </row>
    <row r="2" spans="1:4" ht="13" x14ac:dyDescent="0.3">
      <c r="A2" s="56" t="s">
        <v>125</v>
      </c>
      <c r="B2" s="273">
        <v>0</v>
      </c>
      <c r="C2" s="226"/>
      <c r="D2" s="274">
        <v>0</v>
      </c>
    </row>
    <row r="3" spans="1:4" ht="13" x14ac:dyDescent="0.3">
      <c r="A3" s="56" t="s">
        <v>134</v>
      </c>
      <c r="B3" s="223">
        <v>0.106809078771696</v>
      </c>
      <c r="C3" s="226"/>
      <c r="D3" s="124">
        <v>0.106809078771696</v>
      </c>
    </row>
    <row r="4" spans="1:4" ht="13" x14ac:dyDescent="0.3">
      <c r="A4" s="56" t="s">
        <v>124</v>
      </c>
      <c r="B4" s="133"/>
      <c r="C4" s="76">
        <v>0.160714285714286</v>
      </c>
      <c r="D4" s="76">
        <v>0.160714285714286</v>
      </c>
    </row>
    <row r="5" spans="1:4" ht="13" x14ac:dyDescent="0.3">
      <c r="A5" s="56" t="s">
        <v>132</v>
      </c>
      <c r="B5" s="136"/>
      <c r="C5" s="76">
        <v>0.17514124293785299</v>
      </c>
      <c r="D5" s="76">
        <v>0.17514124293785299</v>
      </c>
    </row>
    <row r="6" spans="1:4" ht="13" x14ac:dyDescent="0.3">
      <c r="A6" s="56" t="s">
        <v>151</v>
      </c>
      <c r="B6" s="135"/>
      <c r="C6" s="76">
        <v>0.17560462670872801</v>
      </c>
      <c r="D6" s="76">
        <v>0.17560462670872801</v>
      </c>
    </row>
    <row r="7" spans="1:4" ht="13" x14ac:dyDescent="0.3">
      <c r="A7" s="56" t="s">
        <v>145</v>
      </c>
      <c r="B7" s="136"/>
      <c r="C7" s="76">
        <v>0.17935702199661599</v>
      </c>
      <c r="D7" s="76">
        <v>0.17935702199661599</v>
      </c>
    </row>
    <row r="8" spans="1:4" x14ac:dyDescent="0.25">
      <c r="A8" s="56" t="s">
        <v>131</v>
      </c>
      <c r="B8" s="134"/>
      <c r="C8" s="76">
        <v>0.18985849056603801</v>
      </c>
      <c r="D8" s="76">
        <v>0.18985849056603801</v>
      </c>
    </row>
    <row r="9" spans="1:4" ht="13" x14ac:dyDescent="0.3">
      <c r="A9" s="56" t="s">
        <v>143</v>
      </c>
      <c r="B9" s="136"/>
      <c r="C9" s="76">
        <v>0.20760534429599201</v>
      </c>
      <c r="D9" s="76">
        <v>0.20760534429599201</v>
      </c>
    </row>
    <row r="10" spans="1:4" ht="13" x14ac:dyDescent="0.3">
      <c r="A10" s="56" t="s">
        <v>130</v>
      </c>
      <c r="B10" s="136"/>
      <c r="C10" s="76">
        <v>0.21153846153846201</v>
      </c>
      <c r="D10" s="76">
        <v>0.21153846153846201</v>
      </c>
    </row>
    <row r="11" spans="1:4" x14ac:dyDescent="0.25">
      <c r="A11" s="56" t="s">
        <v>137</v>
      </c>
      <c r="B11" s="139"/>
      <c r="C11" s="76">
        <v>0.22206095791001501</v>
      </c>
      <c r="D11" s="76">
        <v>0.22206095791001501</v>
      </c>
    </row>
    <row r="12" spans="1:4" x14ac:dyDescent="0.25">
      <c r="A12" s="56" t="s">
        <v>129</v>
      </c>
      <c r="B12" s="134"/>
      <c r="C12" s="76">
        <v>0.22590963614554199</v>
      </c>
      <c r="D12" s="76">
        <v>0.22590963614554199</v>
      </c>
    </row>
    <row r="13" spans="1:4" ht="13" x14ac:dyDescent="0.3">
      <c r="A13" s="56" t="s">
        <v>153</v>
      </c>
      <c r="B13" s="135"/>
      <c r="C13" s="76">
        <v>0.23187108325872899</v>
      </c>
      <c r="D13" s="76">
        <v>0.23187108325872899</v>
      </c>
    </row>
    <row r="14" spans="1:4" ht="13" x14ac:dyDescent="0.3">
      <c r="A14" s="56" t="s">
        <v>121</v>
      </c>
      <c r="B14" s="136"/>
      <c r="C14" s="76">
        <v>0.29149959903769002</v>
      </c>
      <c r="D14" s="76">
        <v>0.29149959903769002</v>
      </c>
    </row>
    <row r="15" spans="1:4" ht="13" x14ac:dyDescent="0.3">
      <c r="A15" s="56" t="s">
        <v>154</v>
      </c>
      <c r="B15" s="136"/>
      <c r="C15" s="76">
        <v>0.29882604055496298</v>
      </c>
      <c r="D15" s="76">
        <v>0.29882604055496298</v>
      </c>
    </row>
    <row r="16" spans="1:4" ht="13" x14ac:dyDescent="0.3">
      <c r="A16" s="56" t="s">
        <v>152</v>
      </c>
      <c r="B16" s="135"/>
      <c r="C16" s="76">
        <v>0.30705882352941199</v>
      </c>
      <c r="D16" s="76">
        <v>0.30705882352941199</v>
      </c>
    </row>
    <row r="17" spans="1:4" ht="13" x14ac:dyDescent="0.3">
      <c r="A17" s="56" t="s">
        <v>126</v>
      </c>
      <c r="B17" s="135"/>
      <c r="C17" s="76">
        <v>0.34446819882415802</v>
      </c>
      <c r="D17" s="76">
        <v>0.34446819882415802</v>
      </c>
    </row>
    <row r="18" spans="1:4" ht="13" x14ac:dyDescent="0.3">
      <c r="A18" s="56" t="s">
        <v>120</v>
      </c>
      <c r="B18" s="136"/>
      <c r="C18" s="76">
        <v>0.35882831570382401</v>
      </c>
      <c r="D18" s="76">
        <v>0.35882831570382401</v>
      </c>
    </row>
    <row r="19" spans="1:4" ht="13" x14ac:dyDescent="0.3">
      <c r="A19" s="56" t="s">
        <v>128</v>
      </c>
      <c r="B19" s="136"/>
      <c r="C19" s="76">
        <v>0.39563106796116498</v>
      </c>
      <c r="D19" s="76">
        <v>0.39563106796116498</v>
      </c>
    </row>
    <row r="20" spans="1:4" ht="13" x14ac:dyDescent="0.3">
      <c r="A20" s="56" t="s">
        <v>136</v>
      </c>
      <c r="B20" s="136"/>
      <c r="C20" s="76">
        <v>0.39617595935285499</v>
      </c>
      <c r="D20" s="76">
        <v>0.39617595935285499</v>
      </c>
    </row>
    <row r="21" spans="1:4" ht="13" x14ac:dyDescent="0.3">
      <c r="A21" s="56" t="s">
        <v>119</v>
      </c>
      <c r="B21" s="136"/>
      <c r="C21" s="76">
        <v>0.39873417721519</v>
      </c>
      <c r="D21" s="76">
        <v>0.39873417721519</v>
      </c>
    </row>
    <row r="22" spans="1:4" ht="13" x14ac:dyDescent="0.3">
      <c r="A22" s="56" t="s">
        <v>123</v>
      </c>
      <c r="B22" s="158"/>
      <c r="C22" s="76">
        <v>0.41459137144861502</v>
      </c>
      <c r="D22" s="76">
        <v>0.41459137144861502</v>
      </c>
    </row>
    <row r="23" spans="1:4" ht="13" x14ac:dyDescent="0.3">
      <c r="A23" s="56" t="s">
        <v>144</v>
      </c>
      <c r="B23" s="136"/>
      <c r="C23" s="76">
        <v>0.41528662420382201</v>
      </c>
      <c r="D23" s="76">
        <v>0.41528662420382201</v>
      </c>
    </row>
    <row r="24" spans="1:4" ht="13" x14ac:dyDescent="0.3">
      <c r="A24" s="56" t="s">
        <v>140</v>
      </c>
      <c r="B24" s="136"/>
      <c r="C24" s="76">
        <v>0.463576158940397</v>
      </c>
      <c r="D24" s="76">
        <v>0.463576158940397</v>
      </c>
    </row>
    <row r="25" spans="1:4" ht="13" x14ac:dyDescent="0.3">
      <c r="A25" s="56" t="s">
        <v>211</v>
      </c>
      <c r="B25" s="136"/>
      <c r="C25" s="76">
        <v>0.48790322580645201</v>
      </c>
      <c r="D25" s="76">
        <v>0.48790322580645201</v>
      </c>
    </row>
    <row r="26" spans="1:4" ht="13" x14ac:dyDescent="0.3">
      <c r="A26" s="56" t="s">
        <v>190</v>
      </c>
      <c r="B26" s="136"/>
      <c r="C26" s="76">
        <v>0.489247311827957</v>
      </c>
      <c r="D26" s="76">
        <v>0.489247311827957</v>
      </c>
    </row>
    <row r="27" spans="1:4" ht="13" x14ac:dyDescent="0.3">
      <c r="A27" s="56" t="s">
        <v>148</v>
      </c>
      <c r="B27" s="135"/>
      <c r="C27" s="76">
        <v>0.50371944739638697</v>
      </c>
      <c r="D27" s="76">
        <v>0.50371944739638697</v>
      </c>
    </row>
    <row r="28" spans="1:4" ht="13" x14ac:dyDescent="0.3">
      <c r="A28" s="56" t="s">
        <v>138</v>
      </c>
      <c r="B28" s="135"/>
      <c r="C28" s="76">
        <v>0.50883935434281302</v>
      </c>
      <c r="D28" s="76">
        <v>0.50883935434281302</v>
      </c>
    </row>
    <row r="29" spans="1:4" ht="13" x14ac:dyDescent="0.3">
      <c r="A29" s="56" t="s">
        <v>210</v>
      </c>
      <c r="B29" s="137"/>
      <c r="C29" s="76">
        <v>0.59493133229505901</v>
      </c>
      <c r="D29" s="76">
        <v>0.59493133229505901</v>
      </c>
    </row>
    <row r="30" spans="1:4" ht="13" x14ac:dyDescent="0.3">
      <c r="A30" s="56" t="s">
        <v>146</v>
      </c>
      <c r="B30" s="138"/>
      <c r="C30" s="76">
        <v>0.63666666666666705</v>
      </c>
      <c r="D30" s="76">
        <v>0.63666666666666705</v>
      </c>
    </row>
    <row r="31" spans="1:4" x14ac:dyDescent="0.25">
      <c r="A31" s="56" t="s">
        <v>122</v>
      </c>
      <c r="B31" s="139"/>
      <c r="C31" s="76">
        <v>0.65006385696040903</v>
      </c>
      <c r="D31" s="76">
        <v>0.65006385696040903</v>
      </c>
    </row>
    <row r="32" spans="1:4" ht="13" x14ac:dyDescent="0.3">
      <c r="A32" s="56" t="s">
        <v>141</v>
      </c>
      <c r="B32" s="138"/>
      <c r="C32" s="76">
        <v>0.65540218943360296</v>
      </c>
      <c r="D32" s="76">
        <v>0.65540218943360296</v>
      </c>
    </row>
    <row r="33" spans="1:4" ht="13" x14ac:dyDescent="0.3">
      <c r="A33" s="56" t="s">
        <v>139</v>
      </c>
      <c r="B33" s="136"/>
      <c r="C33" s="76">
        <v>0.74512987012986998</v>
      </c>
      <c r="D33" s="76">
        <v>0.74512987012986998</v>
      </c>
    </row>
    <row r="34" spans="1:4" ht="13" x14ac:dyDescent="0.3">
      <c r="A34" s="56" t="s">
        <v>150</v>
      </c>
      <c r="B34" s="135"/>
      <c r="C34" s="76">
        <v>0.74668435013262602</v>
      </c>
      <c r="D34" s="76">
        <v>0.74668435013262602</v>
      </c>
    </row>
    <row r="35" spans="1:4" ht="13" x14ac:dyDescent="0.3">
      <c r="A35" s="56" t="s">
        <v>149</v>
      </c>
      <c r="B35" s="133"/>
      <c r="C35" s="76">
        <v>0.80900243309002395</v>
      </c>
      <c r="D35" s="76">
        <v>0.80900243309002395</v>
      </c>
    </row>
    <row r="36" spans="1:4" ht="13" x14ac:dyDescent="0.3">
      <c r="A36" s="56" t="s">
        <v>135</v>
      </c>
      <c r="B36" s="136"/>
      <c r="C36" s="76">
        <v>0.841968911917098</v>
      </c>
      <c r="D36" s="76">
        <v>0.841968911917098</v>
      </c>
    </row>
    <row r="37" spans="1:4" ht="13" x14ac:dyDescent="0.3">
      <c r="A37" s="56" t="s">
        <v>127</v>
      </c>
      <c r="B37" s="135"/>
      <c r="C37" s="76">
        <v>0.84489281210592704</v>
      </c>
      <c r="D37" s="76">
        <v>0.84489281210592704</v>
      </c>
    </row>
    <row r="38" spans="1:4" ht="13" x14ac:dyDescent="0.3">
      <c r="A38" s="56" t="s">
        <v>147</v>
      </c>
      <c r="B38" s="136"/>
      <c r="C38" s="76">
        <v>0.86673346693386799</v>
      </c>
      <c r="D38" s="76">
        <v>0.86673346693386799</v>
      </c>
    </row>
    <row r="39" spans="1:4" ht="13" x14ac:dyDescent="0.3">
      <c r="A39" s="56" t="s">
        <v>133</v>
      </c>
      <c r="B39" s="225"/>
      <c r="C39" s="227">
        <v>0.90066225165562896</v>
      </c>
      <c r="D39" s="76">
        <v>0.90066225165562896</v>
      </c>
    </row>
    <row r="40" spans="1:4" x14ac:dyDescent="0.25">
      <c r="A40" s="56" t="s">
        <v>142</v>
      </c>
      <c r="B40" s="224"/>
      <c r="C40" s="227">
        <v>0.966231696384102</v>
      </c>
      <c r="D40" s="76">
        <v>0.966231696384102</v>
      </c>
    </row>
  </sheetData>
  <autoFilter ref="A1:D1" xr:uid="{00000000-0009-0000-0000-000007000000}">
    <sortState ref="A2:D40">
      <sortCondition ref="D1"/>
    </sortState>
  </autoFilter>
  <sortState ref="A2:D41">
    <sortCondition ref="D2:D41"/>
  </sortState>
  <conditionalFormatting sqref="D2:D36 B35:B36">
    <cfRule type="cellIs" dxfId="105" priority="7" operator="lessThan">
      <formula>0.12</formula>
    </cfRule>
  </conditionalFormatting>
  <conditionalFormatting sqref="B2:B4">
    <cfRule type="cellIs" dxfId="104" priority="6" operator="lessThan">
      <formula>0.12</formula>
    </cfRule>
  </conditionalFormatting>
  <conditionalFormatting sqref="C2:C36">
    <cfRule type="cellIs" dxfId="103" priority="1" operator="lessThan">
      <formula>0.12</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A22" sqref="A22"/>
    </sheetView>
  </sheetViews>
  <sheetFormatPr defaultColWidth="9.1796875" defaultRowHeight="12.5" x14ac:dyDescent="0.25"/>
  <cols>
    <col min="1" max="1" width="142" style="25" customWidth="1"/>
    <col min="2" max="2" width="4.7265625" style="25" customWidth="1"/>
    <col min="3" max="16384" width="9.1796875" style="25"/>
  </cols>
  <sheetData>
    <row r="1" spans="1:1" s="19" customFormat="1" ht="17.25" customHeight="1" x14ac:dyDescent="0.25">
      <c r="A1" s="20" t="s">
        <v>285</v>
      </c>
    </row>
    <row r="2" spans="1:1" s="19" customFormat="1" ht="300" customHeight="1" x14ac:dyDescent="0.25"/>
    <row r="3" spans="1:1" s="19" customFormat="1" ht="224.25" customHeight="1" x14ac:dyDescent="0.2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40"/>
  <sheetViews>
    <sheetView workbookViewId="0">
      <selection activeCell="C1" sqref="C1"/>
    </sheetView>
  </sheetViews>
  <sheetFormatPr defaultColWidth="9.1796875" defaultRowHeight="12.5" x14ac:dyDescent="0.25"/>
  <cols>
    <col min="1" max="1" width="40" style="25" bestFit="1" customWidth="1"/>
    <col min="2" max="2" width="30.54296875" style="25" customWidth="1"/>
    <col min="3" max="16384" width="9.1796875" style="25"/>
  </cols>
  <sheetData>
    <row r="1" spans="1:4" ht="13" x14ac:dyDescent="0.25">
      <c r="B1" s="26" t="s">
        <v>103</v>
      </c>
    </row>
    <row r="2" spans="1:4" x14ac:dyDescent="0.25">
      <c r="A2" s="56" t="s">
        <v>132</v>
      </c>
      <c r="B2" s="153"/>
      <c r="C2" s="76">
        <v>0.54444444444444395</v>
      </c>
      <c r="D2" s="76">
        <v>0.54444444444444395</v>
      </c>
    </row>
    <row r="3" spans="1:4" x14ac:dyDescent="0.25">
      <c r="A3" s="56" t="s">
        <v>120</v>
      </c>
      <c r="B3" s="153"/>
      <c r="C3" s="76">
        <v>0.59121621621621601</v>
      </c>
      <c r="D3" s="76">
        <v>0.59121621621621601</v>
      </c>
    </row>
    <row r="4" spans="1:4" x14ac:dyDescent="0.25">
      <c r="A4" s="56" t="s">
        <v>190</v>
      </c>
      <c r="B4" s="153"/>
      <c r="C4" s="76">
        <v>0.59591836734693904</v>
      </c>
      <c r="D4" s="76">
        <v>0.59591836734693904</v>
      </c>
    </row>
    <row r="5" spans="1:4" x14ac:dyDescent="0.25">
      <c r="A5" s="56" t="s">
        <v>138</v>
      </c>
      <c r="B5" s="58"/>
      <c r="C5" s="76">
        <v>0.64464692482915698</v>
      </c>
      <c r="D5" s="76">
        <v>0.64464692482915698</v>
      </c>
    </row>
    <row r="6" spans="1:4" x14ac:dyDescent="0.25">
      <c r="A6" s="56" t="s">
        <v>128</v>
      </c>
      <c r="B6" s="63"/>
      <c r="C6" s="76">
        <v>0.68627450980392202</v>
      </c>
      <c r="D6" s="76">
        <v>0.68627450980392202</v>
      </c>
    </row>
    <row r="7" spans="1:4" x14ac:dyDescent="0.25">
      <c r="A7" s="56" t="s">
        <v>141</v>
      </c>
      <c r="B7" s="118"/>
      <c r="C7" s="76">
        <v>0.74586466165413501</v>
      </c>
      <c r="D7" s="76">
        <v>0.74586466165413501</v>
      </c>
    </row>
    <row r="8" spans="1:4" x14ac:dyDescent="0.25">
      <c r="A8" s="56" t="s">
        <v>127</v>
      </c>
      <c r="B8" s="63"/>
      <c r="C8" s="76">
        <v>0.74885321100917401</v>
      </c>
      <c r="D8" s="76">
        <v>0.74885321100917401</v>
      </c>
    </row>
    <row r="9" spans="1:4" x14ac:dyDescent="0.25">
      <c r="A9" s="56" t="s">
        <v>150</v>
      </c>
      <c r="B9" s="55"/>
      <c r="C9" s="76">
        <v>0.75394321766561501</v>
      </c>
      <c r="D9" s="76">
        <v>0.75394321766561501</v>
      </c>
    </row>
    <row r="10" spans="1:4" x14ac:dyDescent="0.25">
      <c r="A10" s="56" t="s">
        <v>146</v>
      </c>
      <c r="B10" s="58"/>
      <c r="C10" s="76">
        <v>0.77801494130202797</v>
      </c>
      <c r="D10" s="76">
        <v>0.77801494130202797</v>
      </c>
    </row>
    <row r="11" spans="1:4" x14ac:dyDescent="0.25">
      <c r="A11" s="56" t="s">
        <v>133</v>
      </c>
      <c r="B11" s="63"/>
      <c r="C11" s="76">
        <v>0.78571428571428603</v>
      </c>
      <c r="D11" s="76">
        <v>0.78571428571428603</v>
      </c>
    </row>
    <row r="12" spans="1:4" x14ac:dyDescent="0.25">
      <c r="A12" s="56" t="s">
        <v>126</v>
      </c>
      <c r="B12" s="55"/>
      <c r="C12" s="76">
        <v>0.78747203579418401</v>
      </c>
      <c r="D12" s="76">
        <v>0.78747203579418401</v>
      </c>
    </row>
    <row r="13" spans="1:4" x14ac:dyDescent="0.25">
      <c r="A13" s="56" t="s">
        <v>153</v>
      </c>
      <c r="B13" s="58"/>
      <c r="C13" s="76">
        <v>0.78879310344827602</v>
      </c>
      <c r="D13" s="76">
        <v>0.78879310344827602</v>
      </c>
    </row>
    <row r="14" spans="1:4" x14ac:dyDescent="0.25">
      <c r="A14" s="56" t="s">
        <v>151</v>
      </c>
      <c r="B14" s="58"/>
      <c r="C14" s="76">
        <v>0.78921568627451</v>
      </c>
      <c r="D14" s="76">
        <v>0.78921568627451</v>
      </c>
    </row>
    <row r="15" spans="1:4" x14ac:dyDescent="0.25">
      <c r="A15" s="56" t="s">
        <v>140</v>
      </c>
      <c r="B15" s="63"/>
      <c r="C15" s="76">
        <v>0.80479825517993497</v>
      </c>
      <c r="D15" s="76">
        <v>0.80479825517993497</v>
      </c>
    </row>
    <row r="16" spans="1:4" x14ac:dyDescent="0.25">
      <c r="A16" s="56" t="s">
        <v>131</v>
      </c>
      <c r="B16" s="63"/>
      <c r="C16" s="76">
        <v>0.81066176470588203</v>
      </c>
      <c r="D16" s="76">
        <v>0.81066176470588203</v>
      </c>
    </row>
    <row r="17" spans="1:4" x14ac:dyDescent="0.25">
      <c r="A17" s="56" t="s">
        <v>137</v>
      </c>
      <c r="B17" s="54"/>
      <c r="C17" s="76">
        <v>0.81952117863720098</v>
      </c>
      <c r="D17" s="76">
        <v>0.81952117863720098</v>
      </c>
    </row>
    <row r="18" spans="1:4" x14ac:dyDescent="0.25">
      <c r="A18" s="56" t="s">
        <v>148</v>
      </c>
      <c r="B18" s="139"/>
      <c r="C18" s="76">
        <v>0.83090379008746396</v>
      </c>
      <c r="D18" s="76">
        <v>0.83090379008746396</v>
      </c>
    </row>
    <row r="19" spans="1:4" x14ac:dyDescent="0.25">
      <c r="A19" s="56" t="s">
        <v>149</v>
      </c>
      <c r="B19" s="55"/>
      <c r="C19" s="76">
        <v>0.83093179634966396</v>
      </c>
      <c r="D19" s="76">
        <v>0.83093179634966396</v>
      </c>
    </row>
    <row r="20" spans="1:4" x14ac:dyDescent="0.25">
      <c r="A20" s="56" t="s">
        <v>134</v>
      </c>
      <c r="B20" s="58"/>
      <c r="C20" s="76">
        <v>0.83378746594005504</v>
      </c>
      <c r="D20" s="76">
        <v>0.83378746594005504</v>
      </c>
    </row>
    <row r="21" spans="1:4" x14ac:dyDescent="0.25">
      <c r="A21" s="56" t="s">
        <v>122</v>
      </c>
      <c r="B21" s="62"/>
      <c r="C21" s="76">
        <v>0.83456425406203805</v>
      </c>
      <c r="D21" s="76">
        <v>0.83456425406203805</v>
      </c>
    </row>
    <row r="22" spans="1:4" x14ac:dyDescent="0.25">
      <c r="A22" s="56" t="s">
        <v>152</v>
      </c>
      <c r="B22" s="58"/>
      <c r="C22" s="76">
        <v>0.83555555555555605</v>
      </c>
      <c r="D22" s="76">
        <v>0.83555555555555605</v>
      </c>
    </row>
    <row r="23" spans="1:4" x14ac:dyDescent="0.25">
      <c r="A23" s="56" t="s">
        <v>121</v>
      </c>
      <c r="B23" s="123"/>
      <c r="C23" s="76">
        <v>0.85133020344288002</v>
      </c>
      <c r="D23" s="76">
        <v>0.85133020344288002</v>
      </c>
    </row>
    <row r="24" spans="1:4" x14ac:dyDescent="0.25">
      <c r="A24" s="56" t="s">
        <v>119</v>
      </c>
      <c r="B24" s="63"/>
      <c r="C24" s="76">
        <v>0.85626283367556499</v>
      </c>
      <c r="D24" s="76">
        <v>0.85626283367556499</v>
      </c>
    </row>
    <row r="25" spans="1:4" x14ac:dyDescent="0.25">
      <c r="A25" s="56" t="s">
        <v>154</v>
      </c>
      <c r="B25" s="58"/>
      <c r="C25" s="76">
        <v>0.86774193548387102</v>
      </c>
      <c r="D25" s="76">
        <v>0.86774193548387102</v>
      </c>
    </row>
    <row r="26" spans="1:4" x14ac:dyDescent="0.25">
      <c r="A26" s="56" t="s">
        <v>130</v>
      </c>
      <c r="B26" s="58"/>
      <c r="C26" s="76">
        <v>0.87188612099644103</v>
      </c>
      <c r="D26" s="76">
        <v>0.87188612099644103</v>
      </c>
    </row>
    <row r="27" spans="1:4" x14ac:dyDescent="0.25">
      <c r="A27" s="56" t="s">
        <v>210</v>
      </c>
      <c r="B27" s="123"/>
      <c r="C27" s="76">
        <v>0.87516934391329604</v>
      </c>
      <c r="D27" s="76">
        <v>0.87516934391329604</v>
      </c>
    </row>
    <row r="28" spans="1:4" x14ac:dyDescent="0.25">
      <c r="A28" s="56" t="s">
        <v>136</v>
      </c>
      <c r="B28" s="58"/>
      <c r="C28" s="76">
        <v>0.88530585106382997</v>
      </c>
      <c r="D28" s="76">
        <v>0.88530585106382997</v>
      </c>
    </row>
    <row r="29" spans="1:4" x14ac:dyDescent="0.25">
      <c r="A29" s="56" t="s">
        <v>145</v>
      </c>
      <c r="B29" s="54"/>
      <c r="C29" s="76">
        <v>0.89168278529980705</v>
      </c>
      <c r="D29" s="76">
        <v>0.89168278529980705</v>
      </c>
    </row>
    <row r="30" spans="1:4" x14ac:dyDescent="0.25">
      <c r="A30" s="56" t="s">
        <v>211</v>
      </c>
      <c r="B30" s="63"/>
      <c r="C30" s="76">
        <v>0.89631650750341096</v>
      </c>
      <c r="D30" s="76">
        <v>0.89631650750341096</v>
      </c>
    </row>
    <row r="31" spans="1:4" x14ac:dyDescent="0.25">
      <c r="A31" s="56" t="s">
        <v>123</v>
      </c>
      <c r="B31" s="54"/>
      <c r="C31" s="76">
        <v>0.89651639344262302</v>
      </c>
      <c r="D31" s="76">
        <v>0.89651639344262302</v>
      </c>
    </row>
    <row r="32" spans="1:4" x14ac:dyDescent="0.25">
      <c r="A32" s="56" t="s">
        <v>129</v>
      </c>
      <c r="B32" s="58"/>
      <c r="C32" s="76">
        <v>0.90067829457364401</v>
      </c>
      <c r="D32" s="76">
        <v>0.90067829457364401</v>
      </c>
    </row>
    <row r="33" spans="1:4" x14ac:dyDescent="0.25">
      <c r="A33" s="56" t="s">
        <v>143</v>
      </c>
      <c r="B33" s="58"/>
      <c r="C33" s="76">
        <v>0.916864608076009</v>
      </c>
      <c r="D33" s="76">
        <v>0.916864608076009</v>
      </c>
    </row>
    <row r="34" spans="1:4" x14ac:dyDescent="0.25">
      <c r="A34" s="56" t="s">
        <v>147</v>
      </c>
      <c r="B34" s="59"/>
      <c r="C34" s="76">
        <v>0.91906005221932097</v>
      </c>
      <c r="D34" s="76">
        <v>0.91906005221932097</v>
      </c>
    </row>
    <row r="35" spans="1:4" x14ac:dyDescent="0.25">
      <c r="A35" s="56" t="s">
        <v>142</v>
      </c>
      <c r="B35" s="63"/>
      <c r="C35" s="76">
        <v>0.92072072072072098</v>
      </c>
      <c r="D35" s="76">
        <v>0.92072072072072098</v>
      </c>
    </row>
    <row r="36" spans="1:4" x14ac:dyDescent="0.25">
      <c r="A36" s="56" t="s">
        <v>139</v>
      </c>
      <c r="B36" s="59"/>
      <c r="C36" s="76">
        <v>0.92086330935251803</v>
      </c>
      <c r="D36" s="76">
        <v>0.92086330935251803</v>
      </c>
    </row>
    <row r="37" spans="1:4" x14ac:dyDescent="0.25">
      <c r="A37" s="56" t="s">
        <v>135</v>
      </c>
      <c r="B37" s="63"/>
      <c r="C37" s="76">
        <v>0.943100995732575</v>
      </c>
      <c r="D37" s="76">
        <v>0.943100995732575</v>
      </c>
    </row>
    <row r="38" spans="1:4" x14ac:dyDescent="0.25">
      <c r="A38" s="56" t="s">
        <v>124</v>
      </c>
      <c r="B38" s="63"/>
      <c r="C38" s="76">
        <v>0.95714285714285696</v>
      </c>
      <c r="D38" s="76">
        <v>0.95714285714285696</v>
      </c>
    </row>
    <row r="39" spans="1:4" x14ac:dyDescent="0.25">
      <c r="A39" s="56" t="s">
        <v>144</v>
      </c>
      <c r="B39" s="63"/>
      <c r="C39" s="76">
        <v>0.96021947873799696</v>
      </c>
      <c r="D39" s="76">
        <v>0.96021947873799696</v>
      </c>
    </row>
    <row r="40" spans="1:4" x14ac:dyDescent="0.25">
      <c r="A40" s="56" t="s">
        <v>125</v>
      </c>
      <c r="B40" s="63"/>
      <c r="C40" s="76"/>
      <c r="D40" s="76"/>
    </row>
  </sheetData>
  <autoFilter ref="A1:D1" xr:uid="{00000000-0009-0000-0000-000009000000}">
    <sortState ref="A2:D40">
      <sortCondition ref="D1"/>
    </sortState>
  </autoFilter>
  <sortState ref="A2:D40">
    <sortCondition ref="D2:D40"/>
  </sortState>
  <conditionalFormatting sqref="D2:D36">
    <cfRule type="cellIs" dxfId="102" priority="7" operator="lessThan">
      <formula>0.54</formula>
    </cfRule>
  </conditionalFormatting>
  <conditionalFormatting sqref="B4">
    <cfRule type="cellIs" dxfId="101" priority="6" operator="lessThan">
      <formula>0.54</formula>
    </cfRule>
  </conditionalFormatting>
  <conditionalFormatting sqref="B2:B3">
    <cfRule type="cellIs" dxfId="100" priority="3" operator="lessThan">
      <formula>0.54</formula>
    </cfRule>
  </conditionalFormatting>
  <conditionalFormatting sqref="C2:C36">
    <cfRule type="cellIs" dxfId="99" priority="1" operator="lessThan">
      <formula>0.54</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vt:i4>
      </vt:variant>
    </vt:vector>
  </HeadingPairs>
  <TitlesOfParts>
    <vt:vector size="63" baseType="lpstr">
      <vt:lpstr>Table of Contents</vt:lpstr>
      <vt:lpstr>MH Measure Summary</vt:lpstr>
      <vt:lpstr>HiddenCenter</vt:lpstr>
      <vt:lpstr>MH Measure by Center</vt:lpstr>
      <vt:lpstr>B.Service Target Adult</vt:lpstr>
      <vt:lpstr>B.Service Target Adult %</vt:lpstr>
      <vt:lpstr>C.CounselingTarget</vt:lpstr>
      <vt:lpstr>C.Counseling Target %</vt:lpstr>
      <vt:lpstr>D.ACTTarget</vt:lpstr>
      <vt:lpstr>D.ACT Target %</vt:lpstr>
      <vt:lpstr>E.Service Target Child</vt:lpstr>
      <vt:lpstr>E.Service Target Child %</vt:lpstr>
      <vt:lpstr>F.Fam Par Sup Targ Loc234YC</vt:lpstr>
      <vt:lpstr>G.Community Tenure</vt:lpstr>
      <vt:lpstr>F.Fam Par Sup Trgt LOC=2&amp;3&amp;4&amp;YC</vt:lpstr>
      <vt:lpstr>G.Community Tenure %</vt:lpstr>
      <vt:lpstr>H.Adult Improvement</vt:lpstr>
      <vt:lpstr>H.Adult Improvement %</vt:lpstr>
      <vt:lpstr>I.AMH Monthly Service Provision</vt:lpstr>
      <vt:lpstr>I.Adult Monthly Serv Provision%</vt:lpstr>
      <vt:lpstr>J.Employment Improvement</vt:lpstr>
      <vt:lpstr>J.Employment Improvement %</vt:lpstr>
      <vt:lpstr>K.Residential Stability</vt:lpstr>
      <vt:lpstr>K.Residential Stability %</vt:lpstr>
      <vt:lpstr>L.EducationalorVolunteeringStre</vt:lpstr>
      <vt:lpstr>L.Education_Volunteer_Strength%</vt:lpstr>
      <vt:lpstr>P.AdultLifeDomainFunctioning</vt:lpstr>
      <vt:lpstr>M.Hospitalization</vt:lpstr>
      <vt:lpstr>M.Hospitalization %</vt:lpstr>
      <vt:lpstr>N.Effective Crisis Response</vt:lpstr>
      <vt:lpstr>N.Effective Crisis Response %</vt:lpstr>
      <vt:lpstr>O.Frequent Admissions</vt:lpstr>
      <vt:lpstr>O.Frequent Admissions %</vt:lpstr>
      <vt:lpstr>P.Access to Crisis Res Serv</vt:lpstr>
      <vt:lpstr>P.Access to Crisis Res Serv %</vt:lpstr>
      <vt:lpstr>Q.Jail Diversion</vt:lpstr>
      <vt:lpstr>Q.Jail Diversion %</vt:lpstr>
      <vt:lpstr>R.Juve Justice Avoidance</vt:lpstr>
      <vt:lpstr>R.Juvenile Justice Avoidance%</vt:lpstr>
      <vt:lpstr>S.Improvement Measure Child</vt:lpstr>
      <vt:lpstr>S.Improvement Measure Child%</vt:lpstr>
      <vt:lpstr>T.ChildMonthlyService Provision</vt:lpstr>
      <vt:lpstr>T.ChldYouthMnthlySerProvision%</vt:lpstr>
      <vt:lpstr>U.School</vt:lpstr>
      <vt:lpstr>U.Child and Youth School %</vt:lpstr>
      <vt:lpstr>V.Family and Living Situation%</vt:lpstr>
      <vt:lpstr>V.Family and Living Situation</vt:lpstr>
      <vt:lpstr>AE.Community Support Plan</vt:lpstr>
      <vt:lpstr>W.Follow-Up Within 7D Fc2Fc</vt:lpstr>
      <vt:lpstr>W.Follow-Up Within 7D Face-t</vt:lpstr>
      <vt:lpstr>X.Longterm Svs &amp; Supports</vt:lpstr>
      <vt:lpstr>X.Long-Term Svs &amp; Supports %</vt:lpstr>
      <vt:lpstr>Y.Community Linkage</vt:lpstr>
      <vt:lpstr>Y.Community Linkage %</vt:lpstr>
      <vt:lpstr>Z.Crisis Follow-Up Within 30</vt:lpstr>
      <vt:lpstr>Z.Crisis FollowUp Within 30D%</vt:lpstr>
      <vt:lpstr>Calculation</vt:lpstr>
      <vt:lpstr>Glossary</vt:lpstr>
      <vt:lpstr>ACT</vt:lpstr>
      <vt:lpstr>ACTTar</vt:lpstr>
      <vt:lpstr>'MH Measure Summary'!Print_Area</vt:lpstr>
      <vt:lpstr>'MH Measure Summary'!Print_Titles</vt:lpstr>
      <vt:lpstr>SerTarget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Contract Performance Measure Report FY2020 Second Half</dc:title>
  <dc:creator>Texas Health and Human Services</dc:creator>
  <cp:lastModifiedBy>Lauffer,Jessica (HHSC)</cp:lastModifiedBy>
  <cp:lastPrinted>2015-05-07T15:16:22Z</cp:lastPrinted>
  <dcterms:created xsi:type="dcterms:W3CDTF">2013-11-05T15:39:41Z</dcterms:created>
  <dcterms:modified xsi:type="dcterms:W3CDTF">2020-11-30T16:33:18Z</dcterms:modified>
</cp:coreProperties>
</file>