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sdata\david\Ad-hoc\CY 2022\Feburary\"/>
    </mc:Choice>
  </mc:AlternateContent>
  <xr:revisionPtr revIDLastSave="0" documentId="10_ncr:100000_{D33AB28C-5512-4BF3-8A21-EC8130E5A0FE}" xr6:coauthVersionLast="31" xr6:coauthVersionMax="31" xr10:uidLastSave="{00000000-0000-0000-0000-000000000000}"/>
  <bookViews>
    <workbookView xWindow="0" yWindow="0" windowWidth="15516" windowHeight="6066" xr2:uid="{7CE9399E-C148-4B95-9A0A-6A0FEECD78E2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K21" i="1"/>
  <c r="J21" i="1"/>
  <c r="I21" i="1"/>
  <c r="H21" i="1"/>
  <c r="G21" i="1"/>
  <c r="F21" i="1"/>
  <c r="E21" i="1"/>
  <c r="D21" i="1"/>
  <c r="L20" i="1"/>
  <c r="M19" i="1" s="1"/>
  <c r="K20" i="1"/>
  <c r="L19" i="1" s="1"/>
  <c r="J20" i="1"/>
  <c r="K19" i="1" s="1"/>
  <c r="I20" i="1"/>
  <c r="J19" i="1" s="1"/>
  <c r="H20" i="1"/>
  <c r="I19" i="1" s="1"/>
  <c r="G20" i="1"/>
  <c r="H19" i="1" s="1"/>
  <c r="F20" i="1"/>
  <c r="G19" i="1" s="1"/>
  <c r="E20" i="1"/>
  <c r="F19" i="1" s="1"/>
  <c r="D20" i="1"/>
  <c r="E19" i="1"/>
  <c r="D19" i="1"/>
  <c r="L18" i="1"/>
  <c r="M17" i="1" s="1"/>
  <c r="K18" i="1"/>
  <c r="L17" i="1" s="1"/>
  <c r="J18" i="1"/>
  <c r="K17" i="1" s="1"/>
  <c r="I18" i="1"/>
  <c r="J17" i="1" s="1"/>
  <c r="H18" i="1"/>
  <c r="I17" i="1" s="1"/>
  <c r="G18" i="1"/>
  <c r="H17" i="1" s="1"/>
  <c r="F18" i="1"/>
  <c r="G17" i="1" s="1"/>
  <c r="E18" i="1"/>
  <c r="F17" i="1" s="1"/>
  <c r="D18" i="1"/>
  <c r="E17" i="1"/>
  <c r="D17" i="1"/>
  <c r="L16" i="1"/>
  <c r="M15" i="1" s="1"/>
  <c r="K16" i="1"/>
  <c r="L15" i="1" s="1"/>
  <c r="J16" i="1"/>
  <c r="K15" i="1" s="1"/>
  <c r="I16" i="1"/>
  <c r="J15" i="1" s="1"/>
  <c r="H16" i="1"/>
  <c r="G16" i="1"/>
  <c r="F16" i="1"/>
  <c r="G15" i="1" s="1"/>
  <c r="E16" i="1"/>
  <c r="F15" i="1" s="1"/>
  <c r="D16" i="1"/>
  <c r="E15" i="1" s="1"/>
  <c r="I15" i="1"/>
  <c r="H15" i="1"/>
  <c r="D15" i="1"/>
  <c r="L14" i="1"/>
  <c r="M13" i="1" s="1"/>
  <c r="K14" i="1"/>
  <c r="L13" i="1" s="1"/>
  <c r="J14" i="1"/>
  <c r="K13" i="1" s="1"/>
  <c r="I14" i="1"/>
  <c r="J13" i="1" s="1"/>
  <c r="H14" i="1"/>
  <c r="I13" i="1" s="1"/>
  <c r="G14" i="1"/>
  <c r="F14" i="1"/>
  <c r="G13" i="1" s="1"/>
  <c r="E14" i="1"/>
  <c r="F13" i="1" s="1"/>
  <c r="D14" i="1"/>
  <c r="E13" i="1" s="1"/>
  <c r="H13" i="1"/>
  <c r="D13" i="1"/>
  <c r="L12" i="1"/>
  <c r="M11" i="1" s="1"/>
  <c r="K12" i="1"/>
  <c r="L11" i="1" s="1"/>
  <c r="J12" i="1"/>
  <c r="I12" i="1"/>
  <c r="H12" i="1"/>
  <c r="I11" i="1" s="1"/>
  <c r="G12" i="1"/>
  <c r="H11" i="1" s="1"/>
  <c r="F12" i="1"/>
  <c r="G11" i="1" s="1"/>
  <c r="E12" i="1"/>
  <c r="F11" i="1" s="1"/>
  <c r="D12" i="1"/>
  <c r="E11" i="1" s="1"/>
  <c r="K11" i="1"/>
  <c r="J11" i="1"/>
  <c r="D11" i="1"/>
  <c r="L10" i="1"/>
  <c r="M9" i="1" s="1"/>
  <c r="K10" i="1"/>
  <c r="L9" i="1" s="1"/>
  <c r="J10" i="1"/>
  <c r="K9" i="1" s="1"/>
  <c r="I10" i="1"/>
  <c r="J9" i="1" s="1"/>
  <c r="H10" i="1"/>
  <c r="I9" i="1" s="1"/>
  <c r="G10" i="1"/>
  <c r="H9" i="1" s="1"/>
  <c r="F10" i="1"/>
  <c r="E10" i="1"/>
  <c r="F9" i="1" s="1"/>
  <c r="D10" i="1"/>
  <c r="G9" i="1"/>
  <c r="E9" i="1"/>
  <c r="D9" i="1"/>
  <c r="L8" i="1"/>
  <c r="M7" i="1" s="1"/>
  <c r="K8" i="1"/>
  <c r="L7" i="1" s="1"/>
  <c r="J8" i="1"/>
  <c r="K7" i="1" s="1"/>
  <c r="I8" i="1"/>
  <c r="J7" i="1" s="1"/>
  <c r="H8" i="1"/>
  <c r="I7" i="1" s="1"/>
  <c r="G8" i="1"/>
  <c r="H7" i="1" s="1"/>
  <c r="F8" i="1"/>
  <c r="G7" i="1" s="1"/>
  <c r="E8" i="1"/>
  <c r="F7" i="1" s="1"/>
  <c r="D8" i="1"/>
  <c r="E7" i="1" s="1"/>
  <c r="D7" i="1"/>
  <c r="L6" i="1"/>
  <c r="M5" i="1" s="1"/>
  <c r="K6" i="1"/>
  <c r="L5" i="1" s="1"/>
  <c r="J6" i="1"/>
  <c r="K5" i="1" s="1"/>
  <c r="I6" i="1"/>
  <c r="J5" i="1" s="1"/>
  <c r="H6" i="1"/>
  <c r="G6" i="1"/>
  <c r="F6" i="1"/>
  <c r="G5" i="1" s="1"/>
  <c r="E6" i="1"/>
  <c r="F5" i="1" s="1"/>
  <c r="D6" i="1"/>
  <c r="E5" i="1" s="1"/>
  <c r="I5" i="1"/>
  <c r="H5" i="1"/>
  <c r="D5" i="1"/>
</calcChain>
</file>

<file path=xl/sharedStrings.xml><?xml version="1.0" encoding="utf-8"?>
<sst xmlns="http://schemas.openxmlformats.org/spreadsheetml/2006/main" count="44" uniqueCount="23">
  <si>
    <t>Federal Poverty Income Level Guidelines</t>
  </si>
  <si>
    <t>Family Size</t>
  </si>
  <si>
    <t>Income From/To</t>
  </si>
  <si>
    <t>0 to 100% FPIL</t>
  </si>
  <si>
    <t>&gt;100% to 133% FPIL</t>
  </si>
  <si>
    <t>&gt;133% to 185% FPIL</t>
  </si>
  <si>
    <t>&gt;185% to 200% FPIL</t>
  </si>
  <si>
    <t>&gt;200% to 225% FPIL</t>
  </si>
  <si>
    <t>&gt;225% to 250% FPIL</t>
  </si>
  <si>
    <t>&gt;250% to 275% FPIL</t>
  </si>
  <si>
    <t>&gt;275% to 300% FPIL</t>
  </si>
  <si>
    <t>&gt;300% to 325% FPIL</t>
  </si>
  <si>
    <t>&gt;325% to 350% FPIL</t>
  </si>
  <si>
    <t>&gt;350% FPIL</t>
  </si>
  <si>
    <t>From</t>
  </si>
  <si>
    <t>To</t>
  </si>
  <si>
    <t>and over</t>
  </si>
  <si>
    <t>For each additional person, add</t>
  </si>
  <si>
    <t>n/a</t>
  </si>
  <si>
    <t>Client Fee</t>
  </si>
  <si>
    <t>HHSC Portion</t>
  </si>
  <si>
    <r>
      <t xml:space="preserve">Based on the </t>
    </r>
    <r>
      <rPr>
        <i/>
        <sz val="10"/>
        <rFont val="Verdana"/>
        <family val="2"/>
      </rPr>
      <t>U.S. Federal Poverty Guidelines Used to Determine Financial Eligibility for Certain Federal Programs</t>
    </r>
    <r>
      <rPr>
        <sz val="10"/>
        <rFont val="Verdana"/>
        <family val="2"/>
      </rPr>
      <t>, as published by the Office of the Assistant secretary for Planning and Evaluation of the U.S. Department of Health &amp; Human Services (https://aspe.hhs.gov/poverty-guidelines)</t>
    </r>
  </si>
  <si>
    <t>2022 HHSC Substance Abuse Sliding Fee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</si>
</sst>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164" fontId="2" fillId="0" borderId="5" xfId="0" applyNumberFormat="1" applyFont="1" applyFill="1" applyBorder="1" applyAlignment="1">
      <alignment horizontal="right" wrapText="1"/>
    </xf>
    <xf numFmtId="164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6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9" fontId="2" fillId="0" borderId="10" xfId="0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</xdr:colOff>
      <xdr:row>2</xdr:row>
      <xdr:rowOff>171450</xdr:rowOff>
    </xdr:to>
    <xdr:pic>
      <xdr:nvPicPr>
        <xdr:cNvPr id="2" name="Picture 1" descr="Texas Health and Human Services">
          <a:extLst>
            <a:ext uri="{FF2B5EF4-FFF2-40B4-BE49-F238E27FC236}">
              <a16:creationId xmlns:a16="http://schemas.microsoft.com/office/drawing/2014/main" id="{19C14EA5-4494-4180-9903-5BE3632EB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2085" cy="54483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9D6DE-1F4B-418C-BC3F-3B1A5DA62A7D}">
  <dimension ref="A1:M24"/>
  <sheetViews>
    <sheetView tabSelected="1" workbookViewId="0">
      <selection activeCell="P18" sqref="P18"/>
    </sheetView>
  </sheetViews>
  <sheetFormatPr defaultColWidth="6.59765625" defaultRowHeight="14.7" x14ac:dyDescent="0.45"/>
  <cols>
    <col min="1" max="1" width="12.63671875" style="1" customWidth="1"/>
    <col min="2" max="2" width="9.23828125" style="1" customWidth="1"/>
    <col min="3" max="6" width="7.71875" style="1" bestFit="1" customWidth="1"/>
    <col min="7" max="7" width="9.7578125" style="1" customWidth="1"/>
    <col min="8" max="13" width="8.7578125" style="1" bestFit="1" customWidth="1"/>
    <col min="14" max="16384" width="6.59765625" style="1"/>
  </cols>
  <sheetData>
    <row r="1" spans="1:13" x14ac:dyDescent="0.4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x14ac:dyDescent="0.45">
      <c r="A2" s="24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x14ac:dyDescent="0.4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1:13" ht="58.8" x14ac:dyDescent="0.45">
      <c r="A4" s="2" t="s">
        <v>1</v>
      </c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</row>
    <row r="5" spans="1:13" x14ac:dyDescent="0.45">
      <c r="A5" s="30">
        <v>1</v>
      </c>
      <c r="B5" s="6" t="s">
        <v>14</v>
      </c>
      <c r="C5" s="7">
        <v>0</v>
      </c>
      <c r="D5" s="8">
        <f>C6+1</f>
        <v>13591</v>
      </c>
      <c r="E5" s="8">
        <f t="shared" ref="E5:M19" si="0">D6+1</f>
        <v>18075.7</v>
      </c>
      <c r="F5" s="8">
        <f t="shared" si="0"/>
        <v>25142.5</v>
      </c>
      <c r="G5" s="8">
        <f t="shared" si="0"/>
        <v>27181</v>
      </c>
      <c r="H5" s="8">
        <f t="shared" si="0"/>
        <v>30578.5</v>
      </c>
      <c r="I5" s="8">
        <f t="shared" si="0"/>
        <v>33976</v>
      </c>
      <c r="J5" s="8">
        <f t="shared" si="0"/>
        <v>37373.5</v>
      </c>
      <c r="K5" s="8">
        <f t="shared" si="0"/>
        <v>40771</v>
      </c>
      <c r="L5" s="8">
        <f t="shared" si="0"/>
        <v>44168.5</v>
      </c>
      <c r="M5" s="9">
        <f t="shared" si="0"/>
        <v>47566</v>
      </c>
    </row>
    <row r="6" spans="1:13" x14ac:dyDescent="0.45">
      <c r="A6" s="31"/>
      <c r="B6" s="6" t="s">
        <v>15</v>
      </c>
      <c r="C6" s="8">
        <v>13590</v>
      </c>
      <c r="D6" s="8">
        <f>C6*1.33</f>
        <v>18074.7</v>
      </c>
      <c r="E6" s="8">
        <f>C6*1.85</f>
        <v>25141.5</v>
      </c>
      <c r="F6" s="8">
        <f>C6*2</f>
        <v>27180</v>
      </c>
      <c r="G6" s="8">
        <f>C6*2.25</f>
        <v>30577.5</v>
      </c>
      <c r="H6" s="8">
        <f>C6*2.5</f>
        <v>33975</v>
      </c>
      <c r="I6" s="8">
        <f>C6*2.75</f>
        <v>37372.5</v>
      </c>
      <c r="J6" s="8">
        <f>C6*3</f>
        <v>40770</v>
      </c>
      <c r="K6" s="8">
        <f>C6*3.25</f>
        <v>44167.5</v>
      </c>
      <c r="L6" s="8">
        <f>C6*3.5</f>
        <v>47565</v>
      </c>
      <c r="M6" s="10" t="s">
        <v>16</v>
      </c>
    </row>
    <row r="7" spans="1:13" x14ac:dyDescent="0.45">
      <c r="A7" s="30">
        <v>2</v>
      </c>
      <c r="B7" s="6" t="s">
        <v>14</v>
      </c>
      <c r="C7" s="8">
        <v>0</v>
      </c>
      <c r="D7" s="8">
        <f>C8+1</f>
        <v>18311</v>
      </c>
      <c r="E7" s="8">
        <f t="shared" si="0"/>
        <v>24353.300000000003</v>
      </c>
      <c r="F7" s="8">
        <f t="shared" si="0"/>
        <v>33874.5</v>
      </c>
      <c r="G7" s="8">
        <f t="shared" si="0"/>
        <v>36621</v>
      </c>
      <c r="H7" s="8">
        <f t="shared" si="0"/>
        <v>41198.5</v>
      </c>
      <c r="I7" s="8">
        <f t="shared" si="0"/>
        <v>45776</v>
      </c>
      <c r="J7" s="8">
        <f t="shared" si="0"/>
        <v>50353.5</v>
      </c>
      <c r="K7" s="8">
        <f t="shared" si="0"/>
        <v>54931</v>
      </c>
      <c r="L7" s="8">
        <f t="shared" si="0"/>
        <v>59508.5</v>
      </c>
      <c r="M7" s="9">
        <f t="shared" si="0"/>
        <v>64086</v>
      </c>
    </row>
    <row r="8" spans="1:13" x14ac:dyDescent="0.45">
      <c r="A8" s="31"/>
      <c r="B8" s="6" t="s">
        <v>15</v>
      </c>
      <c r="C8" s="8">
        <v>18310</v>
      </c>
      <c r="D8" s="8">
        <f>C8*1.33</f>
        <v>24352.300000000003</v>
      </c>
      <c r="E8" s="8">
        <f>C8*1.85</f>
        <v>33873.5</v>
      </c>
      <c r="F8" s="8">
        <f>C8*2</f>
        <v>36620</v>
      </c>
      <c r="G8" s="8">
        <f>C8*2.25</f>
        <v>41197.5</v>
      </c>
      <c r="H8" s="8">
        <f>C8*2.5</f>
        <v>45775</v>
      </c>
      <c r="I8" s="8">
        <f>C8*2.75</f>
        <v>50352.5</v>
      </c>
      <c r="J8" s="8">
        <f>C8*3</f>
        <v>54930</v>
      </c>
      <c r="K8" s="8">
        <f>C8*3.25</f>
        <v>59507.5</v>
      </c>
      <c r="L8" s="8">
        <f>C8*3.5</f>
        <v>64085</v>
      </c>
      <c r="M8" s="10" t="s">
        <v>16</v>
      </c>
    </row>
    <row r="9" spans="1:13" x14ac:dyDescent="0.45">
      <c r="A9" s="30">
        <v>3</v>
      </c>
      <c r="B9" s="6" t="s">
        <v>14</v>
      </c>
      <c r="C9" s="8">
        <v>0</v>
      </c>
      <c r="D9" s="8">
        <f>C10+1</f>
        <v>23031</v>
      </c>
      <c r="E9" s="8">
        <f t="shared" si="0"/>
        <v>30630.9</v>
      </c>
      <c r="F9" s="8">
        <f t="shared" si="0"/>
        <v>42606.5</v>
      </c>
      <c r="G9" s="8">
        <f t="shared" si="0"/>
        <v>46061</v>
      </c>
      <c r="H9" s="8">
        <f t="shared" si="0"/>
        <v>51818.5</v>
      </c>
      <c r="I9" s="8">
        <f t="shared" si="0"/>
        <v>57576</v>
      </c>
      <c r="J9" s="8">
        <f t="shared" si="0"/>
        <v>63333.5</v>
      </c>
      <c r="K9" s="8">
        <f t="shared" si="0"/>
        <v>69091</v>
      </c>
      <c r="L9" s="8">
        <f t="shared" si="0"/>
        <v>74848.5</v>
      </c>
      <c r="M9" s="9">
        <f t="shared" si="0"/>
        <v>80606</v>
      </c>
    </row>
    <row r="10" spans="1:13" x14ac:dyDescent="0.45">
      <c r="A10" s="31"/>
      <c r="B10" s="6" t="s">
        <v>15</v>
      </c>
      <c r="C10" s="8">
        <v>23030</v>
      </c>
      <c r="D10" s="8">
        <f>C10*1.33</f>
        <v>30629.9</v>
      </c>
      <c r="E10" s="8">
        <f>C10*1.85</f>
        <v>42605.5</v>
      </c>
      <c r="F10" s="8">
        <f>C10*2</f>
        <v>46060</v>
      </c>
      <c r="G10" s="8">
        <f>C10*2.25</f>
        <v>51817.5</v>
      </c>
      <c r="H10" s="8">
        <f>C10*2.5</f>
        <v>57575</v>
      </c>
      <c r="I10" s="8">
        <f>C10*2.75</f>
        <v>63332.5</v>
      </c>
      <c r="J10" s="8">
        <f>C10*3</f>
        <v>69090</v>
      </c>
      <c r="K10" s="8">
        <f>C10*3.25</f>
        <v>74847.5</v>
      </c>
      <c r="L10" s="8">
        <f>C10*3.5</f>
        <v>80605</v>
      </c>
      <c r="M10" s="10" t="s">
        <v>16</v>
      </c>
    </row>
    <row r="11" spans="1:13" x14ac:dyDescent="0.45">
      <c r="A11" s="30">
        <v>4</v>
      </c>
      <c r="B11" s="6" t="s">
        <v>14</v>
      </c>
      <c r="C11" s="8">
        <v>0</v>
      </c>
      <c r="D11" s="8">
        <f>C12+1</f>
        <v>27751</v>
      </c>
      <c r="E11" s="8">
        <f t="shared" si="0"/>
        <v>36908.5</v>
      </c>
      <c r="F11" s="8">
        <f t="shared" si="0"/>
        <v>51338.5</v>
      </c>
      <c r="G11" s="8">
        <f t="shared" si="0"/>
        <v>55501</v>
      </c>
      <c r="H11" s="8">
        <f t="shared" si="0"/>
        <v>62438.5</v>
      </c>
      <c r="I11" s="8">
        <f t="shared" si="0"/>
        <v>69376</v>
      </c>
      <c r="J11" s="8">
        <f t="shared" si="0"/>
        <v>76313.5</v>
      </c>
      <c r="K11" s="8">
        <f t="shared" si="0"/>
        <v>83251</v>
      </c>
      <c r="L11" s="8">
        <f t="shared" si="0"/>
        <v>90188.5</v>
      </c>
      <c r="M11" s="9">
        <f t="shared" si="0"/>
        <v>97126</v>
      </c>
    </row>
    <row r="12" spans="1:13" x14ac:dyDescent="0.45">
      <c r="A12" s="31"/>
      <c r="B12" s="6" t="s">
        <v>15</v>
      </c>
      <c r="C12" s="8">
        <v>27750</v>
      </c>
      <c r="D12" s="8">
        <f>C12*1.33</f>
        <v>36907.5</v>
      </c>
      <c r="E12" s="8">
        <f>C12*1.85</f>
        <v>51337.5</v>
      </c>
      <c r="F12" s="8">
        <f>C12*2</f>
        <v>55500</v>
      </c>
      <c r="G12" s="8">
        <f>C12*2.25</f>
        <v>62437.5</v>
      </c>
      <c r="H12" s="8">
        <f>C12*2.5</f>
        <v>69375</v>
      </c>
      <c r="I12" s="8">
        <f>C12*2.75</f>
        <v>76312.5</v>
      </c>
      <c r="J12" s="8">
        <f>C12*3</f>
        <v>83250</v>
      </c>
      <c r="K12" s="8">
        <f>C12*3.25</f>
        <v>90187.5</v>
      </c>
      <c r="L12" s="8">
        <f>C12*3.5</f>
        <v>97125</v>
      </c>
      <c r="M12" s="10" t="s">
        <v>16</v>
      </c>
    </row>
    <row r="13" spans="1:13" x14ac:dyDescent="0.45">
      <c r="A13" s="30">
        <v>5</v>
      </c>
      <c r="B13" s="6" t="s">
        <v>14</v>
      </c>
      <c r="C13" s="8">
        <v>0</v>
      </c>
      <c r="D13" s="8">
        <f>C14+1</f>
        <v>32471</v>
      </c>
      <c r="E13" s="8">
        <f t="shared" si="0"/>
        <v>43186.100000000006</v>
      </c>
      <c r="F13" s="8">
        <f t="shared" si="0"/>
        <v>60070.5</v>
      </c>
      <c r="G13" s="8">
        <f t="shared" si="0"/>
        <v>64941</v>
      </c>
      <c r="H13" s="8">
        <f t="shared" si="0"/>
        <v>73058.5</v>
      </c>
      <c r="I13" s="8">
        <f t="shared" si="0"/>
        <v>81176</v>
      </c>
      <c r="J13" s="8">
        <f t="shared" si="0"/>
        <v>89293.5</v>
      </c>
      <c r="K13" s="8">
        <f t="shared" si="0"/>
        <v>97411</v>
      </c>
      <c r="L13" s="8">
        <f t="shared" si="0"/>
        <v>105528.5</v>
      </c>
      <c r="M13" s="9">
        <f t="shared" si="0"/>
        <v>113646</v>
      </c>
    </row>
    <row r="14" spans="1:13" x14ac:dyDescent="0.45">
      <c r="A14" s="31"/>
      <c r="B14" s="6" t="s">
        <v>15</v>
      </c>
      <c r="C14" s="8">
        <v>32470</v>
      </c>
      <c r="D14" s="8">
        <f>C14*1.33</f>
        <v>43185.100000000006</v>
      </c>
      <c r="E14" s="8">
        <f>C14*1.85</f>
        <v>60069.5</v>
      </c>
      <c r="F14" s="8">
        <f>C14*2</f>
        <v>64940</v>
      </c>
      <c r="G14" s="8">
        <f>C14*2.25</f>
        <v>73057.5</v>
      </c>
      <c r="H14" s="8">
        <f>C14*2.5</f>
        <v>81175</v>
      </c>
      <c r="I14" s="8">
        <f>C14*2.75</f>
        <v>89292.5</v>
      </c>
      <c r="J14" s="8">
        <f>C14*3</f>
        <v>97410</v>
      </c>
      <c r="K14" s="8">
        <f>C14*3.25</f>
        <v>105527.5</v>
      </c>
      <c r="L14" s="8">
        <f>C14*3.5</f>
        <v>113645</v>
      </c>
      <c r="M14" s="10" t="s">
        <v>16</v>
      </c>
    </row>
    <row r="15" spans="1:13" x14ac:dyDescent="0.45">
      <c r="A15" s="30">
        <v>6</v>
      </c>
      <c r="B15" s="6" t="s">
        <v>14</v>
      </c>
      <c r="C15" s="8">
        <v>0</v>
      </c>
      <c r="D15" s="8">
        <f>C16+1</f>
        <v>37191</v>
      </c>
      <c r="E15" s="8">
        <f t="shared" si="0"/>
        <v>49463.700000000004</v>
      </c>
      <c r="F15" s="8">
        <f t="shared" si="0"/>
        <v>68802.5</v>
      </c>
      <c r="G15" s="8">
        <f t="shared" si="0"/>
        <v>74381</v>
      </c>
      <c r="H15" s="8">
        <f t="shared" si="0"/>
        <v>83678.5</v>
      </c>
      <c r="I15" s="8">
        <f t="shared" si="0"/>
        <v>92976</v>
      </c>
      <c r="J15" s="8">
        <f t="shared" si="0"/>
        <v>102273.5</v>
      </c>
      <c r="K15" s="8">
        <f t="shared" si="0"/>
        <v>111571</v>
      </c>
      <c r="L15" s="8">
        <f t="shared" si="0"/>
        <v>120868.5</v>
      </c>
      <c r="M15" s="9">
        <f t="shared" si="0"/>
        <v>130166</v>
      </c>
    </row>
    <row r="16" spans="1:13" x14ac:dyDescent="0.45">
      <c r="A16" s="31"/>
      <c r="B16" s="6" t="s">
        <v>15</v>
      </c>
      <c r="C16" s="8">
        <v>37190</v>
      </c>
      <c r="D16" s="8">
        <f>C16*1.33</f>
        <v>49462.700000000004</v>
      </c>
      <c r="E16" s="8">
        <f>C16*1.85</f>
        <v>68801.5</v>
      </c>
      <c r="F16" s="8">
        <f>C16*2</f>
        <v>74380</v>
      </c>
      <c r="G16" s="8">
        <f>C16*2.25</f>
        <v>83677.5</v>
      </c>
      <c r="H16" s="8">
        <f>C16*2.5</f>
        <v>92975</v>
      </c>
      <c r="I16" s="8">
        <f>C16*2.75</f>
        <v>102272.5</v>
      </c>
      <c r="J16" s="8">
        <f>C16*3</f>
        <v>111570</v>
      </c>
      <c r="K16" s="8">
        <f>C16*3.25</f>
        <v>120867.5</v>
      </c>
      <c r="L16" s="8">
        <f>C16*3.5</f>
        <v>130165</v>
      </c>
      <c r="M16" s="10" t="s">
        <v>16</v>
      </c>
    </row>
    <row r="17" spans="1:13" x14ac:dyDescent="0.45">
      <c r="A17" s="30">
        <v>7</v>
      </c>
      <c r="B17" s="6" t="s">
        <v>14</v>
      </c>
      <c r="C17" s="8">
        <v>0</v>
      </c>
      <c r="D17" s="8">
        <f>C18+1</f>
        <v>41911</v>
      </c>
      <c r="E17" s="8">
        <f t="shared" si="0"/>
        <v>55741.3</v>
      </c>
      <c r="F17" s="8">
        <f t="shared" si="0"/>
        <v>77534.5</v>
      </c>
      <c r="G17" s="8">
        <f t="shared" si="0"/>
        <v>83821</v>
      </c>
      <c r="H17" s="8">
        <f t="shared" si="0"/>
        <v>94298.5</v>
      </c>
      <c r="I17" s="8">
        <f t="shared" si="0"/>
        <v>104776</v>
      </c>
      <c r="J17" s="8">
        <f t="shared" si="0"/>
        <v>115253.5</v>
      </c>
      <c r="K17" s="8">
        <f t="shared" si="0"/>
        <v>125731</v>
      </c>
      <c r="L17" s="8">
        <f t="shared" si="0"/>
        <v>136208.5</v>
      </c>
      <c r="M17" s="9">
        <f t="shared" si="0"/>
        <v>146686</v>
      </c>
    </row>
    <row r="18" spans="1:13" x14ac:dyDescent="0.45">
      <c r="A18" s="31"/>
      <c r="B18" s="6" t="s">
        <v>15</v>
      </c>
      <c r="C18" s="8">
        <v>41910</v>
      </c>
      <c r="D18" s="8">
        <f>C18*1.33</f>
        <v>55740.3</v>
      </c>
      <c r="E18" s="8">
        <f>C18*1.85</f>
        <v>77533.5</v>
      </c>
      <c r="F18" s="8">
        <f>C18*2</f>
        <v>83820</v>
      </c>
      <c r="G18" s="8">
        <f>C18*2.25</f>
        <v>94297.5</v>
      </c>
      <c r="H18" s="8">
        <f>C18*2.5</f>
        <v>104775</v>
      </c>
      <c r="I18" s="8">
        <f>C18*2.75</f>
        <v>115252.5</v>
      </c>
      <c r="J18" s="8">
        <f>C18*3</f>
        <v>125730</v>
      </c>
      <c r="K18" s="8">
        <f>C18*3.25</f>
        <v>136207.5</v>
      </c>
      <c r="L18" s="8">
        <f>C18*3.5</f>
        <v>146685</v>
      </c>
      <c r="M18" s="10" t="s">
        <v>16</v>
      </c>
    </row>
    <row r="19" spans="1:13" x14ac:dyDescent="0.45">
      <c r="A19" s="30">
        <v>8</v>
      </c>
      <c r="B19" s="6" t="s">
        <v>14</v>
      </c>
      <c r="C19" s="8">
        <v>0</v>
      </c>
      <c r="D19" s="8">
        <f>C20+1</f>
        <v>46631</v>
      </c>
      <c r="E19" s="8">
        <f t="shared" si="0"/>
        <v>62018.9</v>
      </c>
      <c r="F19" s="8">
        <f t="shared" si="0"/>
        <v>86266.5</v>
      </c>
      <c r="G19" s="8">
        <f t="shared" si="0"/>
        <v>93261</v>
      </c>
      <c r="H19" s="8">
        <f t="shared" si="0"/>
        <v>104918.5</v>
      </c>
      <c r="I19" s="8">
        <f t="shared" si="0"/>
        <v>116576</v>
      </c>
      <c r="J19" s="8">
        <f t="shared" si="0"/>
        <v>128233.5</v>
      </c>
      <c r="K19" s="8">
        <f t="shared" si="0"/>
        <v>139891</v>
      </c>
      <c r="L19" s="8">
        <f t="shared" si="0"/>
        <v>151548.5</v>
      </c>
      <c r="M19" s="9">
        <f t="shared" si="0"/>
        <v>163206</v>
      </c>
    </row>
    <row r="20" spans="1:13" x14ac:dyDescent="0.45">
      <c r="A20" s="31"/>
      <c r="B20" s="6" t="s">
        <v>15</v>
      </c>
      <c r="C20" s="8">
        <v>46630</v>
      </c>
      <c r="D20" s="8">
        <f>C20*1.33</f>
        <v>62017.9</v>
      </c>
      <c r="E20" s="8">
        <f>C20*1.85</f>
        <v>86265.5</v>
      </c>
      <c r="F20" s="8">
        <f>C20*2</f>
        <v>93260</v>
      </c>
      <c r="G20" s="8">
        <f>C20*2.25</f>
        <v>104917.5</v>
      </c>
      <c r="H20" s="8">
        <f>C20*2.5</f>
        <v>116575</v>
      </c>
      <c r="I20" s="8">
        <f>C20*2.75</f>
        <v>128232.5</v>
      </c>
      <c r="J20" s="8">
        <f>C20*3</f>
        <v>139890</v>
      </c>
      <c r="K20" s="8">
        <f>C20*3.25</f>
        <v>151547.5</v>
      </c>
      <c r="L20" s="8">
        <f>C20*3.5</f>
        <v>163205</v>
      </c>
      <c r="M20" s="10" t="s">
        <v>16</v>
      </c>
    </row>
    <row r="21" spans="1:13" ht="44.1" x14ac:dyDescent="0.45">
      <c r="A21" s="11" t="s">
        <v>17</v>
      </c>
      <c r="B21" s="12"/>
      <c r="C21" s="8">
        <v>4720</v>
      </c>
      <c r="D21" s="8">
        <f>C21*1</f>
        <v>4720</v>
      </c>
      <c r="E21" s="8">
        <f>C21*1.33</f>
        <v>6277.6</v>
      </c>
      <c r="F21" s="8">
        <f>C21*1.85</f>
        <v>8732</v>
      </c>
      <c r="G21" s="8">
        <f>C21*2</f>
        <v>9440</v>
      </c>
      <c r="H21" s="8">
        <f>C21*2.25</f>
        <v>10620</v>
      </c>
      <c r="I21" s="8">
        <f>C21*2.5</f>
        <v>11800</v>
      </c>
      <c r="J21" s="8">
        <f>C21*2.75</f>
        <v>12980</v>
      </c>
      <c r="K21" s="8">
        <f>C21*3</f>
        <v>14160</v>
      </c>
      <c r="L21" s="8">
        <f>C21*3.25</f>
        <v>15340</v>
      </c>
      <c r="M21" s="13" t="s">
        <v>18</v>
      </c>
    </row>
    <row r="22" spans="1:13" x14ac:dyDescent="0.45">
      <c r="A22" s="11" t="s">
        <v>19</v>
      </c>
      <c r="B22" s="12"/>
      <c r="C22" s="14">
        <v>0</v>
      </c>
      <c r="D22" s="14">
        <v>0</v>
      </c>
      <c r="E22" s="14">
        <v>0</v>
      </c>
      <c r="F22" s="14">
        <v>0</v>
      </c>
      <c r="G22" s="14">
        <v>0.1</v>
      </c>
      <c r="H22" s="14">
        <v>0.2</v>
      </c>
      <c r="I22" s="14">
        <v>0.35</v>
      </c>
      <c r="J22" s="14">
        <v>0.5</v>
      </c>
      <c r="K22" s="14">
        <v>0.65</v>
      </c>
      <c r="L22" s="14">
        <v>0.8</v>
      </c>
      <c r="M22" s="15">
        <v>1</v>
      </c>
    </row>
    <row r="23" spans="1:13" ht="15" thickBot="1" x14ac:dyDescent="0.5">
      <c r="A23" s="16" t="s">
        <v>20</v>
      </c>
      <c r="B23" s="17"/>
      <c r="C23" s="18">
        <v>1</v>
      </c>
      <c r="D23" s="18">
        <v>1</v>
      </c>
      <c r="E23" s="18">
        <v>1</v>
      </c>
      <c r="F23" s="18">
        <v>1</v>
      </c>
      <c r="G23" s="18">
        <v>0.9</v>
      </c>
      <c r="H23" s="18">
        <v>0.8</v>
      </c>
      <c r="I23" s="18">
        <v>0.65</v>
      </c>
      <c r="J23" s="18">
        <v>0.5</v>
      </c>
      <c r="K23" s="18">
        <v>0.35</v>
      </c>
      <c r="L23" s="18">
        <v>0.2</v>
      </c>
      <c r="M23" s="19">
        <v>0</v>
      </c>
    </row>
    <row r="24" spans="1:13" ht="27.75" customHeight="1" x14ac:dyDescent="0.45">
      <c r="A24" s="20" t="s">
        <v>21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</sheetData>
  <mergeCells count="12">
    <mergeCell ref="A24:M24"/>
    <mergeCell ref="A1:M1"/>
    <mergeCell ref="A2:M2"/>
    <mergeCell ref="A3:M3"/>
    <mergeCell ref="A5:A6"/>
    <mergeCell ref="A7:A8"/>
    <mergeCell ref="A9:A10"/>
    <mergeCell ref="A11:A12"/>
    <mergeCell ref="A13:A14"/>
    <mergeCell ref="A15:A16"/>
    <mergeCell ref="A17:A18"/>
    <mergeCell ref="A19:A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Raghav,Priyanka (HHSC)</dc:creator>
  <cp:lastModifiedBy>Raghav,Priyanka (HHSC)</cp:lastModifiedBy>
  <dcterms:created xsi:type="dcterms:W3CDTF">2021-01-20T20:50:54Z</dcterms:created>
  <dcterms:modified xsi:type="dcterms:W3CDTF">2022-02-04T15:01:10Z</dcterms:modified>
</cp:coreProperties>
</file>