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268" windowHeight="7698" tabRatio="745" activeTab="0"/>
  </bookViews>
  <sheets>
    <sheet name="Document History" sheetId="1" r:id="rId1"/>
    <sheet name="Part 1" sheetId="2" r:id="rId2"/>
    <sheet name="Part 2" sheetId="3" r:id="rId3"/>
    <sheet name="Part 3" sheetId="4" r:id="rId4"/>
    <sheet name="Part 4" sheetId="5" r:id="rId5"/>
    <sheet name="Part 5" sheetId="6" r:id="rId6"/>
    <sheet name="Certification" sheetId="7" r:id="rId7"/>
  </sheets>
  <definedNames>
    <definedName name="_xlfn.SINGLE" hidden="1">#NAME?</definedName>
    <definedName name="Data_Certification">'Certification'!$A$1:$K$25</definedName>
    <definedName name="Document_History">'Document History'!$A$1:$F$14</definedName>
    <definedName name="Part1_Expenses">'Part 1'!$A$18:$P$28</definedName>
    <definedName name="Part1_Header">'Part 1'!$A$1:$P$5</definedName>
    <definedName name="Part1_IncStatement">'Part 1'!$A$6:$P$32</definedName>
    <definedName name="Part1_PostIncItems">'Part 1'!$A$33:$P$34</definedName>
    <definedName name="Part1_Revenues">'Part 1'!$A$10:$P$17</definedName>
    <definedName name="Part2_Header">'Part 2'!$A$1:$P$5</definedName>
    <definedName name="Part2_Statistics">'Part 2'!$A$6:$P$17</definedName>
    <definedName name="Part3_DentalPremiums">'Part 3'!$A$6:$P$14</definedName>
    <definedName name="Part3_Header">'Part 3'!$A$1:$P$5</definedName>
    <definedName name="Part3_PMPM_MMs">'Part 3'!$A$15:$P$28</definedName>
    <definedName name="Part4_DentalExpenses">'Part 4'!$A$6:$P$45</definedName>
    <definedName name="Part4_Header">'Part 4'!$A$1:$P$5</definedName>
    <definedName name="Part4_MMs">'Part 4'!$A$47:$P$53</definedName>
    <definedName name="Part5_BalanceChk">'Part 5'!$A$17:$P$19</definedName>
    <definedName name="Part5_CapitateInclAbove">'Part 5'!$A$20:$P$22</definedName>
    <definedName name="Part5_DentalExpenses">'Part 5'!$A$6:$P$16</definedName>
    <definedName name="Part5_Header">'Part 5'!$A$1:$P$5</definedName>
    <definedName name="Part5_Not_InclAbove">'Part 5'!$A$23:$P$25</definedName>
    <definedName name="_xlnm.Print_Area" localSheetId="6">'Certification'!$A$1:$L$25</definedName>
    <definedName name="_xlnm.Print_Area" localSheetId="0">'Document History'!$A$1:$F$14</definedName>
    <definedName name="_xlnm.Print_Area" localSheetId="1">'Part 1'!$1:$35</definedName>
    <definedName name="_xlnm.Print_Area" localSheetId="2">'Part 2'!$A$1:$P$17</definedName>
    <definedName name="_xlnm.Print_Area" localSheetId="3">'Part 3'!$A$1:$P$28</definedName>
    <definedName name="_xlnm.Print_Area" localSheetId="4">'Part 4'!$A$1:$Q$53</definedName>
    <definedName name="_xlnm.Print_Area" localSheetId="5">'Part 5'!$A$1:$Q$25</definedName>
    <definedName name="_xlnm.Print_Titles" localSheetId="3">'Part 3'!$1:$7</definedName>
    <definedName name="Z_053F26FF_2824_4382_A3A3_96003A09DA70_.wvu.PrintArea" localSheetId="0" hidden="1">'Document History'!$A$1:$F$37</definedName>
    <definedName name="Z_09D436D5_B4DE_4096_94C3_9483F09F0E33_.wvu.PrintArea" localSheetId="0" hidden="1">'Document History'!$A$1:$F$37</definedName>
    <definedName name="Z_548A3063_50D6_413A_9EBC_151FB51CCCC0_.wvu.PrintArea" localSheetId="0" hidden="1">'Document History'!$A$1:$F$37</definedName>
    <definedName name="Z_8A6B3CC8_E573_4E3B_8BFD_70CAA8A8DDBD_.wvu.FilterData" localSheetId="1" hidden="1">'Part 1'!$D$36:$D$39</definedName>
    <definedName name="Z_8A6B3CC8_E573_4E3B_8BFD_70CAA8A8DDBD_.wvu.PrintArea" localSheetId="1" hidden="1">'Part 1'!$A$1:$P$34</definedName>
    <definedName name="Z_8A6B3CC8_E573_4E3B_8BFD_70CAA8A8DDBD_.wvu.PrintArea" localSheetId="2" hidden="1">'Part 2'!$A$1:$P$30</definedName>
    <definedName name="Z_8A6B3CC8_E573_4E3B_8BFD_70CAA8A8DDBD_.wvu.PrintArea" localSheetId="3" hidden="1">'Part 3'!$A$1:$P$30</definedName>
    <definedName name="Z_8A6B3CC8_E573_4E3B_8BFD_70CAA8A8DDBD_.wvu.PrintArea" localSheetId="4" hidden="1">'Part 4'!$A$1:$P$46</definedName>
    <definedName name="Z_8A6B3CC8_E573_4E3B_8BFD_70CAA8A8DDBD_.wvu.PrintArea" localSheetId="5" hidden="1">'Part 5'!$A$1:$P$26</definedName>
    <definedName name="Z_8A6B3CC8_E573_4E3B_8BFD_70CAA8A8DDBD_.wvu.PrintTitles" localSheetId="3" hidden="1">'Part 3'!$1:$7</definedName>
    <definedName name="Z_8A6B3CC8_E573_4E3B_8BFD_70CAA8A8DDBD_.wvu.Rows" localSheetId="1" hidden="1">'Part 1'!$36:$49</definedName>
    <definedName name="Z_912791B5_EA8A_4C60_9855_B916DD6675DA_.wvu.FilterData" localSheetId="1" hidden="1">'Part 1'!$D$36:$D$39</definedName>
    <definedName name="Z_912791B5_EA8A_4C60_9855_B916DD6675DA_.wvu.PrintArea" localSheetId="1" hidden="1">'Part 1'!$A$1:$P$34</definedName>
    <definedName name="Z_912791B5_EA8A_4C60_9855_B916DD6675DA_.wvu.PrintArea" localSheetId="2" hidden="1">'Part 2'!$A$1:$P$30</definedName>
    <definedName name="Z_912791B5_EA8A_4C60_9855_B916DD6675DA_.wvu.PrintArea" localSheetId="3" hidden="1">'Part 3'!$A$1:$P$30</definedName>
    <definedName name="Z_912791B5_EA8A_4C60_9855_B916DD6675DA_.wvu.PrintArea" localSheetId="4" hidden="1">'Part 4'!$A$1:$P$46</definedName>
    <definedName name="Z_912791B5_EA8A_4C60_9855_B916DD6675DA_.wvu.PrintArea" localSheetId="5" hidden="1">'Part 5'!$A$1:$P$26</definedName>
    <definedName name="Z_912791B5_EA8A_4C60_9855_B916DD6675DA_.wvu.PrintTitles" localSheetId="3" hidden="1">'Part 3'!$1:$7</definedName>
    <definedName name="Z_912791B5_EA8A_4C60_9855_B916DD6675DA_.wvu.Rows" localSheetId="1" hidden="1">'Part 1'!$36:$49</definedName>
    <definedName name="Z_EC85113C_513A_4A81_810C_567CDF0F72B0_.wvu.FilterData" localSheetId="1" hidden="1">'Part 1'!$D$36:$D$39</definedName>
    <definedName name="Z_EC85113C_513A_4A81_810C_567CDF0F72B0_.wvu.PrintArea" localSheetId="1" hidden="1">'Part 1'!$A$1:$P$34</definedName>
    <definedName name="Z_EC85113C_513A_4A81_810C_567CDF0F72B0_.wvu.PrintArea" localSheetId="2" hidden="1">'Part 2'!$A$1:$P$30</definedName>
    <definedName name="Z_EC85113C_513A_4A81_810C_567CDF0F72B0_.wvu.PrintArea" localSheetId="3" hidden="1">'Part 3'!$A$1:$P$30</definedName>
    <definedName name="Z_EC85113C_513A_4A81_810C_567CDF0F72B0_.wvu.PrintArea" localSheetId="4" hidden="1">'Part 4'!$A$1:$P$46</definedName>
    <definedName name="Z_EC85113C_513A_4A81_810C_567CDF0F72B0_.wvu.PrintArea" localSheetId="5" hidden="1">'Part 5'!$A$1:$P$26</definedName>
    <definedName name="Z_EC85113C_513A_4A81_810C_567CDF0F72B0_.wvu.PrintTitles" localSheetId="3" hidden="1">'Part 3'!$1:$7</definedName>
    <definedName name="Z_EC85113C_513A_4A81_810C_567CDF0F72B0_.wvu.Rows" localSheetId="1" hidden="1">'Part 1'!$36:$49</definedName>
    <definedName name="Z_F0685938_4C42_4B8F_B78D_6A38C1438A60_.wvu.PrintArea" localSheetId="0" hidden="1">'Document History'!$A$1:$F$37</definedName>
  </definedNames>
  <calcPr fullCalcOnLoad="1"/>
</workbook>
</file>

<file path=xl/sharedStrings.xml><?xml version="1.0" encoding="utf-8"?>
<sst xmlns="http://schemas.openxmlformats.org/spreadsheetml/2006/main" count="345" uniqueCount="186">
  <si>
    <t>Incurred Months:</t>
  </si>
  <si>
    <t>YTD</t>
  </si>
  <si>
    <t xml:space="preserve">              DATA CERTIFICATION FORM</t>
  </si>
  <si>
    <t>Document Name</t>
  </si>
  <si>
    <t>Date of Submission</t>
  </si>
  <si>
    <t xml:space="preserve">State Fiscal Year:  </t>
  </si>
  <si>
    <t xml:space="preserve">Submission Date:  </t>
  </si>
  <si>
    <t xml:space="preserve">Submission Type:  </t>
  </si>
  <si>
    <t>Summary Income Statement</t>
  </si>
  <si>
    <t>Printed Name and Title of CEO, CFO, or equivalent (no delegates)</t>
  </si>
  <si>
    <t>On behalf of (legal name of Contractor)</t>
  </si>
  <si>
    <t>Date signed</t>
  </si>
  <si>
    <t xml:space="preserve">4.   </t>
  </si>
  <si>
    <t xml:space="preserve">5.   </t>
  </si>
  <si>
    <t xml:space="preserve">1.  </t>
  </si>
  <si>
    <t xml:space="preserve">2.  </t>
  </si>
  <si>
    <t xml:space="preserve">3.  </t>
  </si>
  <si>
    <t xml:space="preserve">7.  </t>
  </si>
  <si>
    <t xml:space="preserve">8.  </t>
  </si>
  <si>
    <t>Legal Signature of officer named above</t>
  </si>
  <si>
    <t>Program:</t>
  </si>
  <si>
    <t>HHSC  FINANCIAL STATISTICAL REPORT  (FSR)</t>
  </si>
  <si>
    <t>DO NOT DELETE BELOW THIS LINE</t>
  </si>
  <si>
    <t>Member Months:</t>
  </si>
  <si>
    <t xml:space="preserve">  Total Member Months</t>
  </si>
  <si>
    <t>Revenues:</t>
  </si>
  <si>
    <t>Statistics</t>
  </si>
  <si>
    <t>HHSC Financial Statistical Report (FSR)</t>
  </si>
  <si>
    <t xml:space="preserve">6.   </t>
  </si>
  <si>
    <t xml:space="preserve">9.  </t>
  </si>
  <si>
    <t xml:space="preserve">10.   </t>
  </si>
  <si>
    <t>Post-income items:</t>
  </si>
  <si>
    <t>Rptg Period End Date:</t>
  </si>
  <si>
    <t>Paid Reinsurance Premiums, Net of Reinsurance Recoveries:</t>
  </si>
  <si>
    <t>IBNR:</t>
  </si>
  <si>
    <t>Service Area:</t>
  </si>
  <si>
    <t>Program &amp; Service Area</t>
  </si>
  <si>
    <t>Balance</t>
  </si>
  <si>
    <t>Check</t>
  </si>
  <si>
    <t>Part 4:</t>
  </si>
  <si>
    <t>Part 3:</t>
  </si>
  <si>
    <t>Part 2:</t>
  </si>
  <si>
    <t>Part 1:</t>
  </si>
  <si>
    <t>Total Cost $PMPM:</t>
  </si>
  <si>
    <t>Part 5:</t>
  </si>
  <si>
    <t>SFY</t>
  </si>
  <si>
    <t>CHAPTER</t>
  </si>
  <si>
    <t>HHSC UNIFORM MANAGED CARE MANUAL</t>
  </si>
  <si>
    <t>EFFECTIVE DATE</t>
  </si>
  <si>
    <t>DOCUMENT HISTORY LOG</t>
  </si>
  <si>
    <t>DOCUMENT</t>
  </si>
  <si>
    <t>EFFECTIVE</t>
  </si>
  <si>
    <t>DATE</t>
  </si>
  <si>
    <t>Baseline</t>
  </si>
  <si>
    <t>Dental Expenses:</t>
  </si>
  <si>
    <t>Age Group: less than 1</t>
  </si>
  <si>
    <t>Age Group: 1-5</t>
  </si>
  <si>
    <t>Age Group: 6-14</t>
  </si>
  <si>
    <t>Dental Expenses  by Service Type</t>
  </si>
  <si>
    <t>Dental Premiums</t>
  </si>
  <si>
    <t>Dental Premiums (HHSC Capitation):</t>
  </si>
  <si>
    <t>Dental Premium $PMPM:</t>
  </si>
  <si>
    <t>Statewide</t>
  </si>
  <si>
    <t>Medicaid Dental</t>
  </si>
  <si>
    <t>Age Group: 15-18</t>
  </si>
  <si>
    <t>Age Group: 19-20</t>
  </si>
  <si>
    <t>Other Dental Expenses:</t>
  </si>
  <si>
    <t>Dental Expense by Expense Class</t>
  </si>
  <si>
    <t>Not included in Total Dental above:</t>
  </si>
  <si>
    <t>Note: Except where stated otherwise, reporting is on an incurred basis (that is, reported in the period corresponding to dates of service, rather than to date paid).  All prior quarters' data must be updated to reflect the most recent revised IBNR estimates.</t>
  </si>
  <si>
    <t>By signature below, Contractor certifies that the data or documents so recorded and submitted as input data or information, based on its best knowledge, information, and belief: are in compliance with Subpart H of the Balanced Budget Act Certification requirements; are complete, accurate, and truthful; and are in accordance with all Federal and State laws, regulations, policies, and the HHSC Contract in effect during the time covered in the report. Contractor further certifies that it will retain and preserve all documents as required by law or by the Contract, submit all or any part of the same, or permit access to same for audit purposes, as required by HHSC or any agency of the federal government, or their representative(s). Document access and retention extends to source documents needed to verify any costs billed to or assessed to the Contractor by the Contractor's parent or any other Affiliate;  such source documents may include parts of the books and records of the parent or other Affiliate.</t>
  </si>
  <si>
    <t>DentaQuest USA Insurance Co</t>
  </si>
  <si>
    <t>MCNA Insurance</t>
  </si>
  <si>
    <t>v2.0</t>
  </si>
  <si>
    <t>Quality Improvement Costs:</t>
  </si>
  <si>
    <t>Paid Capitation:</t>
  </si>
  <si>
    <t>Included in Total Dental Expenses above:</t>
  </si>
  <si>
    <t xml:space="preserve">Dental Contractor:  </t>
  </si>
  <si>
    <t>Dental Contractor Name (Legal entity contracted with HHSC)</t>
  </si>
  <si>
    <t>FSR Period</t>
  </si>
  <si>
    <t>Value Based Purchasing</t>
  </si>
  <si>
    <t>Paid Claims (FFS):</t>
  </si>
  <si>
    <t>presented in US Dollars, except for Member Months count</t>
  </si>
  <si>
    <t>HHSC Managed Care</t>
  </si>
  <si>
    <t>Line Number</t>
  </si>
  <si>
    <t>1 Member Months</t>
  </si>
  <si>
    <t>3 Dental Premiums</t>
  </si>
  <si>
    <t>4 Investment Income</t>
  </si>
  <si>
    <r>
      <t>STATUS</t>
    </r>
    <r>
      <rPr>
        <b/>
        <vertAlign val="superscript"/>
        <sz val="11"/>
        <color indexed="8"/>
        <rFont val="Arial"/>
        <family val="2"/>
      </rPr>
      <t>1</t>
    </r>
  </si>
  <si>
    <r>
      <t>DESCRIPTION</t>
    </r>
    <r>
      <rPr>
        <b/>
        <vertAlign val="superscript"/>
        <sz val="11"/>
        <color indexed="8"/>
        <rFont val="Arial"/>
        <family val="2"/>
      </rPr>
      <t>3</t>
    </r>
  </si>
  <si>
    <r>
      <t>REVISION</t>
    </r>
    <r>
      <rPr>
        <b/>
        <vertAlign val="superscript"/>
        <sz val="11"/>
        <rFont val="Arial"/>
        <family val="2"/>
      </rPr>
      <t>2</t>
    </r>
  </si>
  <si>
    <r>
      <t>1</t>
    </r>
    <r>
      <rPr>
        <sz val="11"/>
        <rFont val="Arial"/>
        <family val="2"/>
      </rPr>
      <t xml:space="preserve">  Status should be represented as “Baseline” for initial issuances, “Revision” for changes to the Baseline version, and “Cancellation” for withdrawn versions.</t>
    </r>
  </si>
  <si>
    <r>
      <t xml:space="preserve">2 </t>
    </r>
    <r>
      <rPr>
        <sz val="11"/>
        <rFont val="Arial"/>
        <family val="2"/>
      </rPr>
      <t xml:space="preserve"> Revisions should be numbered according to the version of the issuance and sequential numbering of the revision—e.g., “1.2” refers to the first version of the document and the second revision.</t>
    </r>
  </si>
  <si>
    <r>
      <t>3</t>
    </r>
    <r>
      <rPr>
        <sz val="11"/>
        <rFont val="Arial"/>
        <family val="2"/>
      </rPr>
      <t xml:space="preserve">  Brief description of the changes to the document made in the revision.</t>
    </r>
  </si>
  <si>
    <t>End of Worksheet</t>
  </si>
  <si>
    <t>Contract costs</t>
  </si>
  <si>
    <t xml:space="preserve">HHSC Managed Care </t>
  </si>
  <si>
    <t>1 Paid Dental Expenses Completion Factor</t>
  </si>
  <si>
    <t>2 Dental Contractor Admin Cost</t>
  </si>
  <si>
    <t>1 Age Group: less than 1</t>
  </si>
  <si>
    <t>2 Age Group: 1-5</t>
  </si>
  <si>
    <t>3 Age Group: 6-14</t>
  </si>
  <si>
    <t>4 Age Group: 15-18</t>
  </si>
  <si>
    <t>5 Age Group: 19-20</t>
  </si>
  <si>
    <t>6 Total Dental Premiums</t>
  </si>
  <si>
    <t>7 Age Group: less than 1</t>
  </si>
  <si>
    <t>8 Age Group: 1-5</t>
  </si>
  <si>
    <t>9 Age Group: 6-14</t>
  </si>
  <si>
    <t>10 Age Group: 15-18</t>
  </si>
  <si>
    <t>11 Age Group: 19-20</t>
  </si>
  <si>
    <t>12 Total Dental Premium $PMPM</t>
  </si>
  <si>
    <t>13 Age Group: less than 1</t>
  </si>
  <si>
    <t>14 Age Group: 1-5</t>
  </si>
  <si>
    <t>15 Age Group: 6-14</t>
  </si>
  <si>
    <t>16 Age Group: 15-18</t>
  </si>
  <si>
    <t>17 Age Group: 19-20</t>
  </si>
  <si>
    <t>18 Total Member Months</t>
  </si>
  <si>
    <t>6 Total Paid Claims (FFS)</t>
  </si>
  <si>
    <t>12 Total Net Reinsurance</t>
  </si>
  <si>
    <t>18 Total IBNR</t>
  </si>
  <si>
    <t xml:space="preserve">19 Quality Improvement </t>
  </si>
  <si>
    <t>20 Capitated Dental Services</t>
  </si>
  <si>
    <t>22 VBP Services, all other, non-capitated</t>
  </si>
  <si>
    <t>23 Total Value Based Purchasing</t>
  </si>
  <si>
    <t>24 Age Group: less than 1</t>
  </si>
  <si>
    <t>25 Age Group: 1-5</t>
  </si>
  <si>
    <t>26 Age Group: 6-14</t>
  </si>
  <si>
    <t>27 Age Group: 15-18</t>
  </si>
  <si>
    <t>28 Age Group: 19-20</t>
  </si>
  <si>
    <t>29 Total Other Dental Expenses</t>
  </si>
  <si>
    <t>21 Total Paid Capitation</t>
  </si>
  <si>
    <t>1 Preventive Services</t>
  </si>
  <si>
    <t>2 Therapeutic Services</t>
  </si>
  <si>
    <t>3 Other Dental Services</t>
  </si>
  <si>
    <t>4 Reinsurance Premiums</t>
  </si>
  <si>
    <t>5 Reinsurance Recoveries</t>
  </si>
  <si>
    <t>6 Incurred But Not Reported (IBNR)</t>
  </si>
  <si>
    <t>7 Incentives/Withhold Adjustments</t>
  </si>
  <si>
    <t>8 Quality Improvement</t>
  </si>
  <si>
    <t>10 Capitated Payments to Providers</t>
  </si>
  <si>
    <t>11 % of Basic Dental Expenses</t>
  </si>
  <si>
    <t>12 Total Dental Value Added Services</t>
  </si>
  <si>
    <t>13 Total Dental Case-by-Case Services</t>
  </si>
  <si>
    <r>
      <t xml:space="preserve">The named managed care organization, herein referred to as "MCO," or "Contractor," is authorized to </t>
    </r>
    <r>
      <rPr>
        <sz val="11"/>
        <color indexed="8"/>
        <rFont val="Arial"/>
        <family val="2"/>
      </rPr>
      <t xml:space="preserve">submit encounter data to the Texas Health and Human Services Commission (HHSC) for services rendered by the undersigned MCO, in machine-readable form, as specified by HHSC. Contractor is also required to submit data in the attached Financial Statistical Report (FSR). </t>
    </r>
  </si>
  <si>
    <r>
      <rPr>
        <sz val="11"/>
        <rFont val="Arial"/>
        <family val="2"/>
      </rPr>
      <t xml:space="preserve">30 </t>
    </r>
    <r>
      <rPr>
        <b/>
        <u val="single"/>
        <sz val="11"/>
        <rFont val="Arial"/>
        <family val="2"/>
      </rPr>
      <t>Other Dental Expenses description: Indicate categories of expense(s) included in the "Other Dental Expenses" section above.</t>
    </r>
  </si>
  <si>
    <r>
      <rPr>
        <sz val="11"/>
        <rFont val="Arial"/>
        <family val="2"/>
      </rPr>
      <t>9</t>
    </r>
    <r>
      <rPr>
        <b/>
        <sz val="11"/>
        <rFont val="Arial"/>
        <family val="2"/>
      </rPr>
      <t xml:space="preserve"> Total Dental Expenses</t>
    </r>
  </si>
  <si>
    <t>Sum of Expenses by Class plus Balance (above)</t>
  </si>
  <si>
    <t>CHILDREN'S MEDICAID DENTAL SERVICES PROGRAM
 FINANCIAL STATISTICAL REPORT (FSR) TEMPLATE</t>
  </si>
  <si>
    <t>Q1</t>
  </si>
  <si>
    <t>Q2</t>
  </si>
  <si>
    <t>Q3</t>
  </si>
  <si>
    <t>Q4</t>
  </si>
  <si>
    <t>UnitedHealthcare Dental</t>
  </si>
  <si>
    <t>5 Other Revenue</t>
  </si>
  <si>
    <t>6 Total Gross Revenues</t>
  </si>
  <si>
    <t>7 Premium Taxes</t>
  </si>
  <si>
    <t>8 Maintenance Taxes</t>
  </si>
  <si>
    <t>2 Average Monthly Member Months</t>
  </si>
  <si>
    <t>9 Net Revenues</t>
  </si>
  <si>
    <t>10 Fee-For-Service</t>
  </si>
  <si>
    <t>11 Net Reinsurance Cost</t>
  </si>
  <si>
    <t>12 IBNR Accrual</t>
  </si>
  <si>
    <t>13 Quality Improvement</t>
  </si>
  <si>
    <t>14 Capitated Services</t>
  </si>
  <si>
    <t>15 Value-Based Purchasing</t>
  </si>
  <si>
    <t>16 Other Dental Expenses</t>
  </si>
  <si>
    <t>17 Total Dental Expenses</t>
  </si>
  <si>
    <t>18 Administrative Expenses</t>
  </si>
  <si>
    <t>19 Total Expenses</t>
  </si>
  <si>
    <t>20 Net Income Before Taxes</t>
  </si>
  <si>
    <t>21 % Dental Exp to Net Revenues</t>
  </si>
  <si>
    <t>22 % Admin Exp to Net Revenues</t>
  </si>
  <si>
    <t>23 % Net Income to Net Revenues</t>
  </si>
  <si>
    <t>24 Performance Assessment</t>
  </si>
  <si>
    <t>Year-End 90-Day</t>
  </si>
  <si>
    <t>Year-End 334-Day</t>
  </si>
  <si>
    <t>3 Premium &amp; Maintenance Taxes</t>
  </si>
  <si>
    <t>4 Dental Expenses, excl Net Reinsurance and Quality Improvement</t>
  </si>
  <si>
    <t>5 Net Reinsurance</t>
  </si>
  <si>
    <t>6 Quality Improvement</t>
  </si>
  <si>
    <t>7 Subtotal</t>
  </si>
  <si>
    <t>8 Profit/Loss (before Experience Rebate)</t>
  </si>
  <si>
    <t>9 Total Cost $PMPM to HHSC</t>
  </si>
  <si>
    <t>Version 2.0</t>
  </si>
  <si>
    <t>5.3.1.109</t>
  </si>
  <si>
    <t>Initial version Uniform Managed Care Manual Chapter 5.3.1.109, "Children's Medicaid Dental Services Program FSR Template."
This chapter applies to contracts issued as a result of HHSC RFP number 529-12-0003 and replaces UMCM Chapter 5.3.1.87 for reporting transactions occurring on or after September 1, 2021.</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</si>
</sst>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_(* #,##0_);_(* \(#,##0\);_(* &quot;-&quot;??_);_(@_)"/>
    <numFmt numFmtId="166" formatCode="0_);[Red]\(0\)"/>
    <numFmt numFmtId="167" formatCode="0.0%"/>
    <numFmt numFmtId="168" formatCode="_(&quot;$&quot;* #,##0.0_);_(&quot;$&quot;* \(#,##0.0\);_(&quot;$&quot;* &quot;-&quot;??_);_(@_)"/>
    <numFmt numFmtId="169" formatCode="_(&quot;$&quot;* #,##0_);_(&quot;$&quot;* \(#,##0\);_(&quot;$&quot;* &quot;-&quot;??_);_(@_)"/>
    <numFmt numFmtId="170" formatCode="0.000000"/>
    <numFmt numFmtId="171" formatCode="0.00000"/>
    <numFmt numFmtId="172" formatCode="0.0000"/>
    <numFmt numFmtId="173" formatCode="0.000"/>
    <numFmt numFmtId="174" formatCode="[$-409]dddd\,\ mmmm\ dd\,\ yyyy"/>
    <numFmt numFmtId="175" formatCode="[$-409]mmmm\ d\,\ yyyy;@"/>
    <numFmt numFmtId="176" formatCode="#,##0.0_);\(#,##0.0\)"/>
    <numFmt numFmtId="177" formatCode="&quot;$&quot;#,##0.0_);\(&quot;$&quot;#,##0.0\)"/>
    <numFmt numFmtId="178" formatCode="#,##0.0_);[Red]\(#,##0.0\)"/>
    <numFmt numFmtId="179" formatCode="&quot;$&quot;#,##0.000_);\(&quot;$&quot;#,##0.000\)"/>
    <numFmt numFmtId="180" formatCode="#,##0.000_);[Red]\(#,##0.000\)"/>
    <numFmt numFmtId="181" formatCode="&quot;Yes&quot;;&quot;Yes&quot;;&quot;No&quot;"/>
    <numFmt numFmtId="182" formatCode="&quot;True&quot;;&quot;True&quot;;&quot;False&quot;"/>
    <numFmt numFmtId="183" formatCode="&quot;On&quot;;&quot;On&quot;;&quot;Off&quot;"/>
    <numFmt numFmtId="184" formatCode="[$€-2]\ #,##0.00_);[Red]\([$€-2]\ #,##0.00\)"/>
    <numFmt numFmtId="185" formatCode="#,##0.000_);\(#,##0.000\)"/>
    <numFmt numFmtId="186" formatCode="&quot;$&quot;#,##0.00"/>
    <numFmt numFmtId="187" formatCode="m/d/yyyy;@"/>
    <numFmt numFmtId="188" formatCode="#,##0.0"/>
    <numFmt numFmtId="189" formatCode="0.0"/>
    <numFmt numFmtId="190" formatCode="_(* #,##0.0_);_(* \(#,##0.0\);_(* &quot;-&quot;??_);_(@_)"/>
    <numFmt numFmtId="191" formatCode="_(&quot;$&quot;* #,##0.000_);_(&quot;$&quot;* \(#,##0.000\);_(&quot;$&quot;* &quot;-&quot;??_);_(@_)"/>
    <numFmt numFmtId="192" formatCode="0.000%"/>
    <numFmt numFmtId="193" formatCode="m/d"/>
    <numFmt numFmtId="194" formatCode="0.00_);[Red]\(0.00\)"/>
    <numFmt numFmtId="195" formatCode="0.0_);[Red]\(0.0\)"/>
    <numFmt numFmtId="196" formatCode="mmmm\ d\,\ yyyy"/>
    <numFmt numFmtId="197" formatCode="_(* #,##0.000_);_(* \(#,##0.000\);_(* &quot;-&quot;??_);_(@_)"/>
    <numFmt numFmtId="198" formatCode="[$-409]mmm\-yy;@"/>
    <numFmt numFmtId="199" formatCode="[$-409]h:mm:ss\ AM/PM"/>
    <numFmt numFmtId="200" formatCode="[$-F800]dddd\,\ mmmm\ dd\,\ yyyy"/>
  </numFmts>
  <fonts count="37">
    <font>
      <sz val="10"/>
      <name val="Times New Roman"/>
      <family val="0"/>
    </font>
    <font>
      <sz val="10"/>
      <name val="Arial"/>
      <family val="2"/>
    </font>
    <font>
      <sz val="8"/>
      <name val="Times New Roman"/>
      <family val="1"/>
    </font>
    <font>
      <u val="single"/>
      <sz val="10"/>
      <color indexed="12"/>
      <name val="Times New Roman"/>
      <family val="1"/>
    </font>
    <font>
      <u val="single"/>
      <sz val="10"/>
      <color indexed="36"/>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name val="Times New Roman"/>
      <family val="1"/>
    </font>
    <font>
      <sz val="11"/>
      <name val="Arial"/>
      <family val="2"/>
    </font>
    <font>
      <b/>
      <sz val="11"/>
      <name val="Arial"/>
      <family val="2"/>
    </font>
    <font>
      <b/>
      <sz val="11"/>
      <color indexed="8"/>
      <name val="Arial"/>
      <family val="2"/>
    </font>
    <font>
      <b/>
      <vertAlign val="superscript"/>
      <sz val="11"/>
      <color indexed="8"/>
      <name val="Arial"/>
      <family val="2"/>
    </font>
    <font>
      <b/>
      <vertAlign val="superscript"/>
      <sz val="11"/>
      <name val="Arial"/>
      <family val="2"/>
    </font>
    <font>
      <sz val="11"/>
      <color indexed="8"/>
      <name val="Arial"/>
      <family val="2"/>
    </font>
    <font>
      <vertAlign val="superscript"/>
      <sz val="11"/>
      <name val="Arial"/>
      <family val="2"/>
    </font>
    <font>
      <b/>
      <u val="single"/>
      <sz val="11"/>
      <name val="Arial"/>
      <family val="2"/>
    </font>
    <font>
      <i/>
      <sz val="11"/>
      <name val="Arial"/>
      <family val="2"/>
    </font>
    <font>
      <u val="single"/>
      <sz val="11"/>
      <name val="Arial"/>
      <family val="2"/>
    </font>
    <font>
      <b/>
      <i/>
      <sz val="11"/>
      <name val="Arial"/>
      <family val="2"/>
    </font>
    <font>
      <b/>
      <sz val="11"/>
      <color indexed="10"/>
      <name val="Arial"/>
      <family val="2"/>
    </font>
    <font>
      <sz val="11"/>
      <color indexed="12"/>
      <name val="Arial"/>
      <family val="2"/>
    </font>
    <font>
      <sz val="11"/>
      <color indexed="9"/>
      <name val="Arial"/>
      <family val="2"/>
    </font>
    <font>
      <sz val="11"/>
      <color theme="0"/>
      <name val="Arial"/>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rgb="FFFFFF00"/>
        <bgColor indexed="64"/>
      </patternFill>
    </fill>
    <fill>
      <patternFill patternType="solid">
        <fgColor theme="0" tint="-0.24997000396251678"/>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ck"/>
    </border>
    <border>
      <left>
        <color indexed="63"/>
      </left>
      <right style="thin"/>
      <top style="medium"/>
      <bottom>
        <color indexed="63"/>
      </bottom>
    </border>
    <border>
      <left>
        <color indexed="63"/>
      </left>
      <right style="thin"/>
      <top>
        <color indexed="63"/>
      </top>
      <bottom style="thin"/>
    </border>
    <border>
      <left style="medium"/>
      <right style="thin"/>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ck"/>
    </border>
    <border>
      <left/>
      <right style="medium"/>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color indexed="8"/>
      </right>
      <top>
        <color indexed="63"/>
      </top>
      <bottom style="thin"/>
    </border>
    <border>
      <left>
        <color indexed="63"/>
      </left>
      <right style="thin">
        <color indexed="8"/>
      </right>
      <top>
        <color indexed="63"/>
      </top>
      <bottom>
        <color indexed="63"/>
      </bottom>
    </border>
    <border>
      <left style="thin"/>
      <right>
        <color indexed="63"/>
      </right>
      <top>
        <color indexed="63"/>
      </top>
      <bottom style="thick">
        <color indexed="8"/>
      </bottom>
    </border>
    <border>
      <left>
        <color indexed="63"/>
      </left>
      <right>
        <color indexed="63"/>
      </right>
      <top>
        <color indexed="63"/>
      </top>
      <bottom style="thick">
        <color indexed="8"/>
      </bottom>
    </border>
    <border>
      <left>
        <color indexed="63"/>
      </left>
      <right style="thin">
        <color indexed="8"/>
      </right>
      <top>
        <color indexed="63"/>
      </top>
      <bottom style="thick">
        <color indexed="8"/>
      </bottom>
    </border>
    <border>
      <left style="medium"/>
      <right style="thin"/>
      <top style="medium"/>
      <bottom>
        <color indexed="63"/>
      </bottom>
    </border>
    <border>
      <left style="medium"/>
      <right style="thin"/>
      <top>
        <color indexed="63"/>
      </top>
      <bottom style="thin">
        <color indexed="8"/>
      </bottom>
    </border>
    <border>
      <left style="thin"/>
      <right style="medium"/>
      <top style="medium"/>
      <bottom>
        <color indexed="63"/>
      </bottom>
    </border>
    <border>
      <left style="thin"/>
      <right style="medium"/>
      <top>
        <color indexed="63"/>
      </top>
      <bottom style="thin">
        <color indexed="8"/>
      </bottom>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style="thin"/>
      <top style="thin"/>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8" fillId="16" borderId="1" applyNumberFormat="0" applyAlignment="0" applyProtection="0"/>
    <xf numFmtId="0" fontId="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11"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7"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4" borderId="7" applyNumberFormat="0" applyFont="0" applyAlignment="0" applyProtection="0"/>
    <xf numFmtId="0" fontId="18" fillId="1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6" fillId="0" borderId="0" applyNumberFormat="0" applyFill="0" applyBorder="0" applyAlignment="0" applyProtection="0"/>
  </cellStyleXfs>
  <cellXfs count="260">
    <xf numFmtId="0" fontId="0" fillId="0" borderId="0" xfId="0" applyAlignment="1">
      <alignment/>
    </xf>
    <xf numFmtId="0" fontId="0" fillId="0" borderId="0" xfId="76">
      <alignment/>
      <protection/>
    </xf>
    <xf numFmtId="0" fontId="0" fillId="0" borderId="0" xfId="76" applyFont="1" quotePrefix="1">
      <alignment/>
      <protection/>
    </xf>
    <xf numFmtId="0" fontId="21" fillId="0" borderId="0" xfId="76" applyFont="1">
      <alignment/>
      <protection/>
    </xf>
    <xf numFmtId="0" fontId="22" fillId="0" borderId="0" xfId="76" applyFont="1">
      <alignment/>
      <protection/>
    </xf>
    <xf numFmtId="0" fontId="22" fillId="0" borderId="0" xfId="76" applyFont="1" applyFill="1">
      <alignment/>
      <protection/>
    </xf>
    <xf numFmtId="0" fontId="22" fillId="0" borderId="10" xfId="76" applyFont="1" applyFill="1" applyBorder="1">
      <alignment/>
      <protection/>
    </xf>
    <xf numFmtId="0" fontId="22" fillId="0" borderId="11" xfId="76" applyFont="1" applyFill="1" applyBorder="1">
      <alignment/>
      <protection/>
    </xf>
    <xf numFmtId="0" fontId="22" fillId="0" borderId="12" xfId="76" applyFont="1" applyFill="1" applyBorder="1">
      <alignment/>
      <protection/>
    </xf>
    <xf numFmtId="0" fontId="22" fillId="0" borderId="13" xfId="76" applyFont="1" applyBorder="1">
      <alignment/>
      <protection/>
    </xf>
    <xf numFmtId="0" fontId="22" fillId="0" borderId="13" xfId="76" applyFont="1" applyFill="1" applyBorder="1">
      <alignment/>
      <protection/>
    </xf>
    <xf numFmtId="0" fontId="23" fillId="0" borderId="14" xfId="76" applyFont="1" applyFill="1" applyBorder="1" applyAlignment="1">
      <alignment horizontal="center" wrapText="1"/>
      <protection/>
    </xf>
    <xf numFmtId="0" fontId="24" fillId="0" borderId="14" xfId="76" applyFont="1" applyFill="1" applyBorder="1" applyAlignment="1">
      <alignment horizontal="center" wrapText="1"/>
      <protection/>
    </xf>
    <xf numFmtId="0" fontId="23" fillId="0" borderId="15" xfId="76" applyFont="1" applyFill="1" applyBorder="1" applyAlignment="1">
      <alignment horizontal="center" wrapText="1"/>
      <protection/>
    </xf>
    <xf numFmtId="0" fontId="24" fillId="0" borderId="15" xfId="76" applyFont="1" applyFill="1" applyBorder="1" applyAlignment="1">
      <alignment horizontal="center" wrapText="1"/>
      <protection/>
    </xf>
    <xf numFmtId="0" fontId="22" fillId="0" borderId="16" xfId="76" applyFont="1" applyFill="1" applyBorder="1" applyAlignment="1">
      <alignment horizontal="center" vertical="center" wrapText="1"/>
      <protection/>
    </xf>
    <xf numFmtId="189" fontId="27" fillId="0" borderId="15" xfId="76" applyNumberFormat="1" applyFont="1" applyFill="1" applyBorder="1" applyAlignment="1">
      <alignment horizontal="center" vertical="center" wrapText="1"/>
      <protection/>
    </xf>
    <xf numFmtId="0" fontId="22" fillId="0" borderId="0" xfId="0" applyFont="1" applyAlignment="1">
      <alignment vertical="top"/>
    </xf>
    <xf numFmtId="0" fontId="22" fillId="0" borderId="0" xfId="0" applyFont="1" applyAlignment="1">
      <alignment/>
    </xf>
    <xf numFmtId="0" fontId="29" fillId="0" borderId="0" xfId="0" applyFont="1" applyFill="1" applyBorder="1" applyAlignment="1" applyProtection="1">
      <alignment horizontal="left"/>
      <protection locked="0"/>
    </xf>
    <xf numFmtId="0" fontId="22" fillId="0" borderId="0" xfId="0" applyFont="1" applyAlignment="1" applyProtection="1">
      <alignment horizontal="right"/>
      <protection/>
    </xf>
    <xf numFmtId="0" fontId="29" fillId="0" borderId="0" xfId="0" applyFont="1" applyFill="1" applyBorder="1" applyAlignment="1" applyProtection="1" quotePrefix="1">
      <alignment horizontal="left"/>
      <protection/>
    </xf>
    <xf numFmtId="0" fontId="22" fillId="0" borderId="0" xfId="0" applyFont="1" applyAlignment="1">
      <alignment horizontal="right" vertical="top"/>
    </xf>
    <xf numFmtId="14" fontId="22" fillId="0" borderId="0" xfId="0" applyNumberFormat="1" applyFont="1" applyAlignment="1">
      <alignment horizontal="left" vertical="top"/>
    </xf>
    <xf numFmtId="187" fontId="23" fillId="18" borderId="0" xfId="0" applyNumberFormat="1" applyFont="1" applyFill="1" applyAlignment="1" applyProtection="1">
      <alignment horizontal="left"/>
      <protection locked="0"/>
    </xf>
    <xf numFmtId="0" fontId="30" fillId="0" borderId="0" xfId="0" applyFont="1" applyAlignment="1">
      <alignment wrapText="1"/>
    </xf>
    <xf numFmtId="0" fontId="22" fillId="0" borderId="0" xfId="0" applyFont="1" applyAlignment="1">
      <alignment wrapText="1"/>
    </xf>
    <xf numFmtId="0" fontId="23" fillId="18" borderId="0" xfId="0" applyFont="1" applyFill="1" applyBorder="1" applyAlignment="1" applyProtection="1">
      <alignment horizontal="left"/>
      <protection locked="0"/>
    </xf>
    <xf numFmtId="0" fontId="22" fillId="0" borderId="0" xfId="0" applyFont="1" applyBorder="1" applyAlignment="1" applyProtection="1">
      <alignment/>
      <protection/>
    </xf>
    <xf numFmtId="0" fontId="30" fillId="0" borderId="0" xfId="0" applyFont="1" applyBorder="1" applyAlignment="1" applyProtection="1">
      <alignment horizontal="left" vertical="center"/>
      <protection/>
    </xf>
    <xf numFmtId="198" fontId="31" fillId="0" borderId="0" xfId="0" applyNumberFormat="1" applyFont="1" applyFill="1" applyBorder="1" applyAlignment="1" applyProtection="1" quotePrefix="1">
      <alignment horizontal="center"/>
      <protection/>
    </xf>
    <xf numFmtId="0" fontId="31" fillId="0" borderId="0" xfId="0" applyFont="1" applyAlignment="1" applyProtection="1">
      <alignment/>
      <protection/>
    </xf>
    <xf numFmtId="0" fontId="22" fillId="0" borderId="0" xfId="0" applyFont="1" applyAlignment="1" applyProtection="1">
      <alignment horizontal="center"/>
      <protection/>
    </xf>
    <xf numFmtId="0" fontId="22" fillId="0" borderId="0" xfId="0" applyFont="1" applyFill="1" applyBorder="1" applyAlignment="1" applyProtection="1">
      <alignment/>
      <protection/>
    </xf>
    <xf numFmtId="38" fontId="30" fillId="0" borderId="0" xfId="54" applyNumberFormat="1" applyFont="1" applyBorder="1" applyAlignment="1" applyProtection="1">
      <alignment horizontal="right"/>
      <protection/>
    </xf>
    <xf numFmtId="38" fontId="22" fillId="0" borderId="0" xfId="54" applyNumberFormat="1" applyFont="1" applyBorder="1" applyAlignment="1" applyProtection="1">
      <alignment horizontal="right"/>
      <protection/>
    </xf>
    <xf numFmtId="38" fontId="23" fillId="0" borderId="0" xfId="54" applyNumberFormat="1" applyFont="1" applyBorder="1" applyAlignment="1" applyProtection="1">
      <alignment horizontal="right"/>
      <protection/>
    </xf>
    <xf numFmtId="17" fontId="22" fillId="0" borderId="0" xfId="0" applyNumberFormat="1" applyFont="1" applyFill="1" applyBorder="1" applyAlignment="1" applyProtection="1">
      <alignment horizontal="center"/>
      <protection/>
    </xf>
    <xf numFmtId="0" fontId="36" fillId="0" borderId="0" xfId="54" applyNumberFormat="1" applyFont="1" applyFill="1" applyBorder="1" applyAlignment="1" applyProtection="1">
      <alignment horizontal="center"/>
      <protection/>
    </xf>
    <xf numFmtId="17" fontId="22" fillId="0" borderId="0" xfId="0" applyNumberFormat="1" applyFont="1" applyBorder="1" applyAlignment="1" applyProtection="1">
      <alignment horizontal="center"/>
      <protection/>
    </xf>
    <xf numFmtId="0" fontId="23" fillId="0" borderId="0" xfId="0" applyFont="1" applyBorder="1" applyAlignment="1" applyProtection="1">
      <alignment/>
      <protection/>
    </xf>
    <xf numFmtId="0" fontId="22" fillId="0" borderId="0" xfId="0" applyFont="1" applyFill="1" applyAlignment="1" applyProtection="1" quotePrefix="1">
      <alignment horizontal="left"/>
      <protection/>
    </xf>
    <xf numFmtId="38" fontId="22" fillId="0" borderId="0" xfId="54" applyNumberFormat="1" applyFont="1" applyAlignment="1" applyProtection="1">
      <alignment/>
      <protection/>
    </xf>
    <xf numFmtId="38" fontId="22" fillId="0" borderId="0" xfId="54" applyNumberFormat="1" applyFont="1" applyFill="1" applyBorder="1" applyAlignment="1" applyProtection="1">
      <alignment/>
      <protection/>
    </xf>
    <xf numFmtId="0" fontId="22" fillId="0" borderId="0" xfId="0" applyFont="1" applyAlignment="1" applyProtection="1">
      <alignment/>
      <protection/>
    </xf>
    <xf numFmtId="38" fontId="22" fillId="0" borderId="0" xfId="54" applyNumberFormat="1" applyFont="1" applyFill="1" applyAlignment="1" applyProtection="1">
      <alignment/>
      <protection locked="0"/>
    </xf>
    <xf numFmtId="38" fontId="22" fillId="18" borderId="0" xfId="0" applyNumberFormat="1" applyFont="1" applyFill="1" applyAlignment="1" applyProtection="1">
      <alignment/>
      <protection locked="0"/>
    </xf>
    <xf numFmtId="38" fontId="22" fillId="0" borderId="0" xfId="54" applyNumberFormat="1" applyFont="1" applyFill="1" applyBorder="1" applyAlignment="1" applyProtection="1">
      <alignment/>
      <protection locked="0"/>
    </xf>
    <xf numFmtId="0" fontId="22" fillId="0" borderId="0" xfId="0" applyFont="1" applyFill="1" applyAlignment="1" applyProtection="1">
      <alignment/>
      <protection/>
    </xf>
    <xf numFmtId="38" fontId="22" fillId="18" borderId="17" xfId="58" applyNumberFormat="1" applyFont="1" applyFill="1" applyBorder="1" applyAlignment="1" applyProtection="1">
      <alignment/>
      <protection locked="0"/>
    </xf>
    <xf numFmtId="38" fontId="22" fillId="0" borderId="17" xfId="54" applyNumberFormat="1" applyFont="1" applyBorder="1" applyAlignment="1" applyProtection="1">
      <alignment horizontal="right"/>
      <protection/>
    </xf>
    <xf numFmtId="38" fontId="22" fillId="0" borderId="0" xfId="54" applyNumberFormat="1" applyFont="1" applyBorder="1" applyAlignment="1" applyProtection="1">
      <alignment/>
      <protection/>
    </xf>
    <xf numFmtId="0" fontId="23" fillId="0" borderId="0" xfId="0" applyFont="1" applyFill="1" applyAlignment="1" applyProtection="1">
      <alignment/>
      <protection/>
    </xf>
    <xf numFmtId="38" fontId="22" fillId="0" borderId="18" xfId="54" applyNumberFormat="1" applyFont="1" applyFill="1" applyBorder="1" applyAlignment="1" applyProtection="1">
      <alignment/>
      <protection/>
    </xf>
    <xf numFmtId="38" fontId="23" fillId="0" borderId="18" xfId="54" applyNumberFormat="1" applyFont="1" applyFill="1" applyBorder="1" applyAlignment="1" applyProtection="1">
      <alignment/>
      <protection/>
    </xf>
    <xf numFmtId="0" fontId="22" fillId="0" borderId="0" xfId="0" applyFont="1" applyFill="1" applyAlignment="1">
      <alignment/>
    </xf>
    <xf numFmtId="165" fontId="22" fillId="0" borderId="0" xfId="54" applyNumberFormat="1" applyFont="1" applyFill="1" applyBorder="1" applyAlignment="1" applyProtection="1">
      <alignment/>
      <protection/>
    </xf>
    <xf numFmtId="165" fontId="22" fillId="0" borderId="0" xfId="54" applyNumberFormat="1" applyFont="1" applyAlignment="1" applyProtection="1">
      <alignment/>
      <protection/>
    </xf>
    <xf numFmtId="0" fontId="23" fillId="0" borderId="0" xfId="0" applyFont="1" applyFill="1" applyAlignment="1" applyProtection="1" quotePrefix="1">
      <alignment horizontal="left"/>
      <protection/>
    </xf>
    <xf numFmtId="38" fontId="22" fillId="0" borderId="0" xfId="54" applyNumberFormat="1" applyFont="1" applyFill="1" applyAlignment="1" applyProtection="1">
      <alignment/>
      <protection/>
    </xf>
    <xf numFmtId="38" fontId="22" fillId="0" borderId="17" xfId="54" applyNumberFormat="1" applyFont="1" applyFill="1" applyBorder="1" applyAlignment="1" applyProtection="1">
      <alignment/>
      <protection/>
    </xf>
    <xf numFmtId="38" fontId="23" fillId="0" borderId="0" xfId="54" applyNumberFormat="1" applyFont="1" applyBorder="1" applyAlignment="1" applyProtection="1">
      <alignment/>
      <protection/>
    </xf>
    <xf numFmtId="38" fontId="22" fillId="0" borderId="0" xfId="0" applyNumberFormat="1" applyFont="1" applyFill="1" applyAlignment="1">
      <alignment/>
    </xf>
    <xf numFmtId="38" fontId="22" fillId="0" borderId="18" xfId="54" applyNumberFormat="1" applyFont="1" applyBorder="1" applyAlignment="1" applyProtection="1">
      <alignment/>
      <protection/>
    </xf>
    <xf numFmtId="38" fontId="22" fillId="0" borderId="19" xfId="54" applyNumberFormat="1" applyFont="1" applyFill="1" applyBorder="1" applyAlignment="1" applyProtection="1">
      <alignment/>
      <protection/>
    </xf>
    <xf numFmtId="38" fontId="23" fillId="0" borderId="19" xfId="54" applyNumberFormat="1" applyFont="1" applyFill="1" applyBorder="1" applyAlignment="1" applyProtection="1">
      <alignment/>
      <protection/>
    </xf>
    <xf numFmtId="167" fontId="22" fillId="0" borderId="0" xfId="54" applyNumberFormat="1" applyFont="1" applyFill="1" applyBorder="1" applyAlignment="1" applyProtection="1">
      <alignment/>
      <protection/>
    </xf>
    <xf numFmtId="167" fontId="22" fillId="0" borderId="0" xfId="54" applyNumberFormat="1" applyFont="1" applyBorder="1" applyAlignment="1" applyProtection="1">
      <alignment/>
      <protection/>
    </xf>
    <xf numFmtId="167" fontId="23" fillId="0" borderId="0" xfId="54" applyNumberFormat="1" applyFont="1" applyFill="1" applyBorder="1" applyAlignment="1" applyProtection="1">
      <alignment/>
      <protection/>
    </xf>
    <xf numFmtId="167" fontId="23" fillId="0" borderId="0" xfId="54" applyNumberFormat="1" applyFont="1" applyBorder="1" applyAlignment="1" applyProtection="1">
      <alignment/>
      <protection/>
    </xf>
    <xf numFmtId="0" fontId="23" fillId="0" borderId="0" xfId="0" applyFont="1" applyFill="1" applyAlignment="1" applyProtection="1">
      <alignment horizontal="left"/>
      <protection/>
    </xf>
    <xf numFmtId="167" fontId="22" fillId="0" borderId="0" xfId="84" applyNumberFormat="1" applyFont="1" applyBorder="1" applyAlignment="1" applyProtection="1">
      <alignment/>
      <protection/>
    </xf>
    <xf numFmtId="167" fontId="23" fillId="0" borderId="0" xfId="84" applyNumberFormat="1" applyFont="1" applyFill="1" applyBorder="1" applyAlignment="1" applyProtection="1">
      <alignment/>
      <protection/>
    </xf>
    <xf numFmtId="166" fontId="22" fillId="0" borderId="0" xfId="54" applyNumberFormat="1" applyFont="1" applyFill="1" applyBorder="1" applyAlignment="1" applyProtection="1">
      <alignment/>
      <protection/>
    </xf>
    <xf numFmtId="38" fontId="22" fillId="18" borderId="0" xfId="54" applyNumberFormat="1" applyFont="1" applyFill="1" applyBorder="1" applyAlignment="1" applyProtection="1">
      <alignment horizontal="right"/>
      <protection locked="0"/>
    </xf>
    <xf numFmtId="0" fontId="22" fillId="0" borderId="0" xfId="0" applyFont="1" applyAlignment="1" applyProtection="1">
      <alignment horizontal="left"/>
      <protection/>
    </xf>
    <xf numFmtId="0" fontId="31" fillId="0" borderId="0" xfId="0" applyFont="1" applyAlignment="1">
      <alignment horizontal="left"/>
    </xf>
    <xf numFmtId="0" fontId="22" fillId="0" borderId="0" xfId="0" applyFont="1" applyAlignment="1">
      <alignment/>
    </xf>
    <xf numFmtId="0" fontId="22" fillId="0" borderId="0" xfId="0" applyFont="1" applyAlignment="1">
      <alignment horizontal="center"/>
    </xf>
    <xf numFmtId="37" fontId="22" fillId="0" borderId="0" xfId="0" applyNumberFormat="1" applyFont="1" applyAlignment="1">
      <alignment/>
    </xf>
    <xf numFmtId="0" fontId="31" fillId="0" borderId="0" xfId="0" applyFont="1" applyAlignment="1">
      <alignment/>
    </xf>
    <xf numFmtId="0" fontId="22" fillId="0" borderId="17" xfId="0" applyFont="1" applyBorder="1" applyAlignment="1">
      <alignment/>
    </xf>
    <xf numFmtId="0" fontId="29" fillId="18" borderId="0" xfId="0" applyFont="1" applyFill="1" applyBorder="1" applyAlignment="1" applyProtection="1">
      <alignment/>
      <protection locked="0"/>
    </xf>
    <xf numFmtId="0" fontId="22" fillId="0" borderId="0" xfId="0" applyFont="1" applyAlignment="1" applyProtection="1">
      <alignment vertical="top" wrapText="1"/>
      <protection/>
    </xf>
    <xf numFmtId="0" fontId="22" fillId="0" borderId="0" xfId="0" applyFont="1" applyAlignment="1">
      <alignment horizontal="left"/>
    </xf>
    <xf numFmtId="0" fontId="22" fillId="0" borderId="0" xfId="0" applyFont="1" applyFill="1" applyBorder="1" applyAlignment="1" applyProtection="1">
      <alignment horizontal="left"/>
      <protection/>
    </xf>
    <xf numFmtId="0" fontId="22" fillId="0" borderId="0" xfId="0" applyFont="1" applyFill="1" applyAlignment="1" applyProtection="1">
      <alignment horizontal="left"/>
      <protection/>
    </xf>
    <xf numFmtId="0" fontId="29" fillId="0" borderId="0" xfId="0" applyFont="1" applyFill="1" applyBorder="1" applyAlignment="1" applyProtection="1">
      <alignment horizontal="left"/>
      <protection/>
    </xf>
    <xf numFmtId="17" fontId="29" fillId="0" borderId="0" xfId="0" applyNumberFormat="1" applyFont="1" applyBorder="1" applyAlignment="1" applyProtection="1">
      <alignment horizontal="center"/>
      <protection/>
    </xf>
    <xf numFmtId="0" fontId="29" fillId="0" borderId="0" xfId="0" applyFont="1" applyFill="1" applyBorder="1" applyAlignment="1" applyProtection="1">
      <alignment horizontal="center" vertical="center"/>
      <protection/>
    </xf>
    <xf numFmtId="0" fontId="31" fillId="0" borderId="0" xfId="0" applyFont="1" applyBorder="1" applyAlignment="1" applyProtection="1">
      <alignment horizontal="left"/>
      <protection/>
    </xf>
    <xf numFmtId="0" fontId="36" fillId="0" borderId="0" xfId="0" applyFont="1" applyAlignment="1" applyProtection="1">
      <alignment horizontal="center"/>
      <protection/>
    </xf>
    <xf numFmtId="0" fontId="23" fillId="0" borderId="0" xfId="0" applyFont="1" applyFill="1" applyBorder="1" applyAlignment="1" applyProtection="1">
      <alignment horizontal="center" vertical="center"/>
      <protection/>
    </xf>
    <xf numFmtId="0" fontId="29" fillId="0" borderId="0" xfId="0" applyFont="1" applyFill="1" applyBorder="1" applyAlignment="1" applyProtection="1">
      <alignment/>
      <protection/>
    </xf>
    <xf numFmtId="0" fontId="23" fillId="0" borderId="0" xfId="0" applyFont="1" applyAlignment="1">
      <alignment/>
    </xf>
    <xf numFmtId="0" fontId="30" fillId="0" borderId="0" xfId="0" applyFont="1" applyAlignment="1">
      <alignment horizontal="center"/>
    </xf>
    <xf numFmtId="187" fontId="23" fillId="0" borderId="0" xfId="0" applyNumberFormat="1" applyFont="1" applyAlignment="1" applyProtection="1">
      <alignment horizontal="left"/>
      <protection/>
    </xf>
    <xf numFmtId="0" fontId="23" fillId="0" borderId="0" xfId="0" applyFont="1" applyFill="1" applyBorder="1" applyAlignment="1" applyProtection="1">
      <alignment horizontal="left"/>
      <protection/>
    </xf>
    <xf numFmtId="0" fontId="30" fillId="0" borderId="0" xfId="0" applyFont="1" applyFill="1" applyBorder="1" applyAlignment="1" applyProtection="1">
      <alignment horizontal="center" vertical="center"/>
      <protection/>
    </xf>
    <xf numFmtId="0" fontId="29" fillId="0" borderId="0" xfId="0" applyFont="1" applyFill="1" applyBorder="1" applyAlignment="1" applyProtection="1">
      <alignment horizontal="left" vertical="top"/>
      <protection/>
    </xf>
    <xf numFmtId="0" fontId="22" fillId="0" borderId="0" xfId="0" applyFont="1" applyFill="1" applyAlignment="1">
      <alignment vertical="top"/>
    </xf>
    <xf numFmtId="0" fontId="23" fillId="0" borderId="0" xfId="0" applyFont="1" applyFill="1" applyBorder="1" applyAlignment="1" applyProtection="1">
      <alignment vertical="center"/>
      <protection/>
    </xf>
    <xf numFmtId="198" fontId="31" fillId="0" borderId="0" xfId="0" applyNumberFormat="1" applyFont="1" applyFill="1" applyBorder="1" applyAlignment="1" applyProtection="1">
      <alignment horizontal="center"/>
      <protection/>
    </xf>
    <xf numFmtId="38" fontId="22" fillId="0" borderId="0" xfId="0" applyNumberFormat="1" applyFont="1" applyFill="1" applyAlignment="1" applyProtection="1">
      <alignment vertical="center"/>
      <protection/>
    </xf>
    <xf numFmtId="167" fontId="22" fillId="0" borderId="0" xfId="84" applyNumberFormat="1" applyFont="1" applyFill="1" applyAlignment="1" applyProtection="1">
      <alignment horizontal="right"/>
      <protection/>
    </xf>
    <xf numFmtId="167" fontId="23" fillId="0" borderId="0" xfId="84" applyNumberFormat="1" applyFont="1" applyFill="1" applyAlignment="1" applyProtection="1">
      <alignment horizontal="right"/>
      <protection/>
    </xf>
    <xf numFmtId="167" fontId="22" fillId="0" borderId="0" xfId="84" applyNumberFormat="1" applyFont="1" applyAlignment="1" applyProtection="1">
      <alignment horizontal="right"/>
      <protection/>
    </xf>
    <xf numFmtId="0" fontId="29" fillId="0" borderId="0" xfId="0" applyFont="1" applyAlignment="1" applyProtection="1">
      <alignment/>
      <protection/>
    </xf>
    <xf numFmtId="7" fontId="22" fillId="0" borderId="0" xfId="84" applyNumberFormat="1" applyFont="1" applyAlignment="1" applyProtection="1">
      <alignment horizontal="right"/>
      <protection/>
    </xf>
    <xf numFmtId="39" fontId="22" fillId="0" borderId="0" xfId="84" applyNumberFormat="1" applyFont="1" applyFill="1" applyAlignment="1" applyProtection="1">
      <alignment horizontal="right"/>
      <protection/>
    </xf>
    <xf numFmtId="0" fontId="22" fillId="0" borderId="0" xfId="0" applyFont="1" applyAlignment="1" applyProtection="1" quotePrefix="1">
      <alignment horizontal="left"/>
      <protection/>
    </xf>
    <xf numFmtId="39" fontId="22" fillId="0" borderId="0" xfId="84" applyNumberFormat="1" applyFont="1" applyAlignment="1" applyProtection="1">
      <alignment horizontal="right"/>
      <protection/>
    </xf>
    <xf numFmtId="7" fontId="22" fillId="0" borderId="0" xfId="84" applyNumberFormat="1" applyFont="1" applyFill="1" applyAlignment="1" applyProtection="1">
      <alignment horizontal="right"/>
      <protection/>
    </xf>
    <xf numFmtId="39" fontId="31" fillId="0" borderId="0" xfId="84" applyNumberFormat="1" applyFont="1" applyFill="1" applyAlignment="1" applyProtection="1">
      <alignment horizontal="right"/>
      <protection/>
    </xf>
    <xf numFmtId="7" fontId="23" fillId="0" borderId="0" xfId="84" applyNumberFormat="1" applyFont="1" applyFill="1" applyAlignment="1" applyProtection="1">
      <alignment horizontal="right"/>
      <protection/>
    </xf>
    <xf numFmtId="165" fontId="22" fillId="0" borderId="0" xfId="54" applyNumberFormat="1" applyFont="1" applyFill="1" applyAlignment="1" applyProtection="1">
      <alignment/>
      <protection/>
    </xf>
    <xf numFmtId="43" fontId="22" fillId="0" borderId="0" xfId="54" applyNumberFormat="1" applyFont="1" applyFill="1" applyAlignment="1" applyProtection="1">
      <alignment/>
      <protection/>
    </xf>
    <xf numFmtId="0" fontId="22" fillId="0" borderId="0" xfId="0" applyFont="1" applyFill="1" applyAlignment="1">
      <alignment vertical="center"/>
    </xf>
    <xf numFmtId="0" fontId="32" fillId="0" borderId="0" xfId="0" applyFont="1" applyFill="1" applyBorder="1" applyAlignment="1" applyProtection="1">
      <alignment vertical="center"/>
      <protection/>
    </xf>
    <xf numFmtId="0" fontId="23" fillId="0" borderId="0" xfId="0" applyFont="1" applyBorder="1" applyAlignment="1" applyProtection="1">
      <alignment vertical="center"/>
      <protection/>
    </xf>
    <xf numFmtId="0" fontId="22" fillId="0" borderId="0" xfId="0" applyFont="1" applyAlignment="1">
      <alignment vertical="center"/>
    </xf>
    <xf numFmtId="0" fontId="22" fillId="0" borderId="0" xfId="0" applyFont="1" applyFill="1" applyAlignment="1" applyProtection="1">
      <alignment vertical="center"/>
      <protection/>
    </xf>
    <xf numFmtId="0" fontId="29" fillId="0" borderId="0" xfId="0" applyFont="1" applyAlignment="1" applyProtection="1" quotePrefix="1">
      <alignment horizontal="left"/>
      <protection/>
    </xf>
    <xf numFmtId="0" fontId="22" fillId="0" borderId="0" xfId="79" applyFont="1" applyProtection="1">
      <alignment/>
      <protection/>
    </xf>
    <xf numFmtId="38" fontId="22" fillId="0" borderId="0" xfId="0" applyNumberFormat="1" applyFont="1" applyAlignment="1">
      <alignment/>
    </xf>
    <xf numFmtId="0" fontId="22" fillId="0" borderId="0" xfId="79" applyFont="1" applyAlignment="1" applyProtection="1" quotePrefix="1">
      <alignment horizontal="left"/>
      <protection/>
    </xf>
    <xf numFmtId="40" fontId="22" fillId="18" borderId="0" xfId="58" applyNumberFormat="1" applyFont="1" applyFill="1" applyAlignment="1" applyProtection="1">
      <alignment/>
      <protection locked="0"/>
    </xf>
    <xf numFmtId="40" fontId="22" fillId="0" borderId="0" xfId="54" applyNumberFormat="1" applyFont="1" applyFill="1" applyBorder="1" applyAlignment="1" applyProtection="1">
      <alignment/>
      <protection/>
    </xf>
    <xf numFmtId="40" fontId="22" fillId="0" borderId="19" xfId="54" applyNumberFormat="1" applyFont="1" applyFill="1" applyBorder="1" applyAlignment="1" applyProtection="1">
      <alignment/>
      <protection/>
    </xf>
    <xf numFmtId="40" fontId="23" fillId="0" borderId="19" xfId="54" applyNumberFormat="1" applyFont="1" applyFill="1" applyBorder="1" applyAlignment="1" applyProtection="1">
      <alignment/>
      <protection/>
    </xf>
    <xf numFmtId="0" fontId="29" fillId="0" borderId="0" xfId="0" applyFont="1" applyFill="1" applyAlignment="1" applyProtection="1">
      <alignment/>
      <protection/>
    </xf>
    <xf numFmtId="0" fontId="22" fillId="0" borderId="0" xfId="0" applyFont="1" applyAlignment="1">
      <alignment horizontal="center" vertical="center"/>
    </xf>
    <xf numFmtId="0" fontId="29" fillId="0" borderId="0" xfId="0" applyFont="1" applyFill="1" applyBorder="1" applyAlignment="1">
      <alignment vertical="center"/>
    </xf>
    <xf numFmtId="0" fontId="22" fillId="0" borderId="0" xfId="0" applyFont="1" applyFill="1" applyBorder="1" applyAlignment="1">
      <alignment vertical="center"/>
    </xf>
    <xf numFmtId="0" fontId="29" fillId="0" borderId="0" xfId="0" applyFont="1" applyFill="1" applyBorder="1" applyAlignment="1" applyProtection="1">
      <alignment vertical="center"/>
      <protection/>
    </xf>
    <xf numFmtId="0" fontId="29" fillId="0" borderId="0" xfId="0" applyFont="1" applyFill="1" applyBorder="1" applyAlignment="1" applyProtection="1" quotePrefix="1">
      <alignment/>
      <protection/>
    </xf>
    <xf numFmtId="0" fontId="29" fillId="0" borderId="0" xfId="0" applyFont="1" applyFill="1" applyBorder="1" applyAlignment="1" applyProtection="1">
      <alignment vertical="top" wrapText="1"/>
      <protection/>
    </xf>
    <xf numFmtId="0" fontId="22" fillId="0" borderId="0" xfId="0" applyFont="1" applyAlignment="1">
      <alignment horizontal="left" vertical="center"/>
    </xf>
    <xf numFmtId="0" fontId="22" fillId="0" borderId="0" xfId="0" applyFont="1" applyBorder="1" applyAlignment="1">
      <alignment/>
    </xf>
    <xf numFmtId="17" fontId="22" fillId="0" borderId="0" xfId="0" applyNumberFormat="1" applyFont="1" applyBorder="1" applyAlignment="1" applyProtection="1">
      <alignment horizontal="center" vertical="center"/>
      <protection/>
    </xf>
    <xf numFmtId="0" fontId="22" fillId="0" borderId="0" xfId="80" applyFont="1" applyProtection="1">
      <alignment/>
      <protection/>
    </xf>
    <xf numFmtId="0" fontId="29" fillId="0" borderId="0" xfId="0" applyFont="1" applyFill="1" applyAlignment="1" applyProtection="1">
      <alignment/>
      <protection/>
    </xf>
    <xf numFmtId="0" fontId="29" fillId="0" borderId="0" xfId="0" applyFont="1" applyBorder="1" applyAlignment="1" applyProtection="1">
      <alignment/>
      <protection/>
    </xf>
    <xf numFmtId="0" fontId="22" fillId="0" borderId="0" xfId="75" applyNumberFormat="1" applyFont="1" applyFill="1" applyBorder="1" applyAlignment="1" applyProtection="1">
      <alignment horizontal="left" wrapText="1"/>
      <protection locked="0"/>
    </xf>
    <xf numFmtId="0" fontId="22" fillId="0" borderId="0" xfId="79" applyFont="1" applyFill="1" applyProtection="1">
      <alignment/>
      <protection/>
    </xf>
    <xf numFmtId="38" fontId="22" fillId="0" borderId="0" xfId="0" applyNumberFormat="1" applyFont="1" applyFill="1" applyAlignment="1" applyProtection="1">
      <alignment/>
      <protection/>
    </xf>
    <xf numFmtId="0" fontId="22" fillId="0" borderId="0" xfId="79" applyFont="1" applyFill="1" applyAlignment="1" applyProtection="1" quotePrefix="1">
      <alignment horizontal="left"/>
      <protection/>
    </xf>
    <xf numFmtId="0" fontId="22" fillId="0" borderId="0" xfId="0" applyFont="1" applyBorder="1" applyAlignment="1" applyProtection="1">
      <alignment horizontal="left"/>
      <protection/>
    </xf>
    <xf numFmtId="0" fontId="36" fillId="0" borderId="0" xfId="0" applyFont="1" applyFill="1" applyAlignment="1" applyProtection="1">
      <alignment horizontal="center"/>
      <protection/>
    </xf>
    <xf numFmtId="0" fontId="22" fillId="0" borderId="0" xfId="81" applyFont="1" applyFill="1" applyProtection="1">
      <alignment/>
      <protection/>
    </xf>
    <xf numFmtId="38" fontId="22" fillId="18" borderId="0" xfId="58" applyNumberFormat="1" applyFont="1" applyFill="1" applyAlignment="1" applyProtection="1">
      <alignment/>
      <protection locked="0"/>
    </xf>
    <xf numFmtId="38" fontId="30" fillId="0" borderId="0" xfId="54" applyNumberFormat="1" applyFont="1" applyFill="1" applyBorder="1" applyAlignment="1" applyProtection="1">
      <alignment/>
      <protection/>
    </xf>
    <xf numFmtId="38" fontId="30" fillId="18" borderId="0" xfId="54" applyNumberFormat="1" applyFont="1" applyFill="1" applyBorder="1" applyAlignment="1" applyProtection="1">
      <alignment/>
      <protection locked="0"/>
    </xf>
    <xf numFmtId="38" fontId="30" fillId="0" borderId="0" xfId="0" applyNumberFormat="1" applyFont="1" applyFill="1" applyBorder="1" applyAlignment="1" applyProtection="1">
      <alignment/>
      <protection/>
    </xf>
    <xf numFmtId="43" fontId="30" fillId="0" borderId="0" xfId="54" applyFont="1" applyFill="1" applyAlignment="1" applyProtection="1">
      <alignment/>
      <protection/>
    </xf>
    <xf numFmtId="38" fontId="22" fillId="0" borderId="0" xfId="0" applyNumberFormat="1" applyFont="1" applyFill="1" applyBorder="1" applyAlignment="1" applyProtection="1">
      <alignment/>
      <protection/>
    </xf>
    <xf numFmtId="0" fontId="31" fillId="0" borderId="0" xfId="0" applyFont="1" applyFill="1" applyAlignment="1" applyProtection="1">
      <alignment/>
      <protection/>
    </xf>
    <xf numFmtId="38" fontId="23" fillId="0" borderId="0" xfId="54" applyNumberFormat="1" applyFont="1" applyFill="1" applyBorder="1" applyAlignment="1" applyProtection="1">
      <alignment/>
      <protection/>
    </xf>
    <xf numFmtId="167" fontId="22" fillId="0" borderId="0" xfId="84" applyNumberFormat="1" applyFont="1" applyAlignment="1">
      <alignment/>
    </xf>
    <xf numFmtId="38" fontId="23" fillId="0" borderId="0" xfId="0" applyNumberFormat="1" applyFont="1" applyAlignment="1">
      <alignment/>
    </xf>
    <xf numFmtId="10" fontId="22" fillId="0" borderId="0" xfId="84" applyNumberFormat="1" applyFont="1" applyAlignment="1">
      <alignment/>
    </xf>
    <xf numFmtId="0" fontId="22" fillId="16" borderId="10" xfId="0" applyFont="1" applyFill="1" applyBorder="1" applyAlignment="1" applyProtection="1">
      <alignment/>
      <protection/>
    </xf>
    <xf numFmtId="0" fontId="22" fillId="16" borderId="11" xfId="0" applyFont="1" applyFill="1" applyBorder="1" applyAlignment="1" applyProtection="1">
      <alignment/>
      <protection/>
    </xf>
    <xf numFmtId="0" fontId="22" fillId="16" borderId="11" xfId="0" applyFont="1" applyFill="1" applyBorder="1" applyAlignment="1" applyProtection="1">
      <alignment horizontal="left"/>
      <protection/>
    </xf>
    <xf numFmtId="0" fontId="23" fillId="16" borderId="11" xfId="0" applyFont="1" applyFill="1" applyBorder="1" applyAlignment="1" applyProtection="1">
      <alignment/>
      <protection/>
    </xf>
    <xf numFmtId="0" fontId="22" fillId="16" borderId="20" xfId="0" applyFont="1" applyFill="1" applyBorder="1" applyAlignment="1" applyProtection="1">
      <alignment/>
      <protection/>
    </xf>
    <xf numFmtId="0" fontId="22" fillId="16" borderId="12" xfId="0" applyFont="1" applyFill="1" applyBorder="1" applyAlignment="1" applyProtection="1">
      <alignment/>
      <protection/>
    </xf>
    <xf numFmtId="0" fontId="22" fillId="16" borderId="0" xfId="0" applyFont="1" applyFill="1" applyBorder="1" applyAlignment="1" applyProtection="1">
      <alignment/>
      <protection/>
    </xf>
    <xf numFmtId="0" fontId="22" fillId="16" borderId="0" xfId="0" applyFont="1" applyFill="1" applyBorder="1" applyAlignment="1" applyProtection="1">
      <alignment horizontal="left"/>
      <protection/>
    </xf>
    <xf numFmtId="0" fontId="23" fillId="16" borderId="0" xfId="0" applyFont="1" applyFill="1" applyBorder="1" applyAlignment="1" applyProtection="1">
      <alignment/>
      <protection/>
    </xf>
    <xf numFmtId="0" fontId="22" fillId="16" borderId="21" xfId="0" applyFont="1" applyFill="1" applyBorder="1" applyAlignment="1" applyProtection="1">
      <alignment/>
      <protection/>
    </xf>
    <xf numFmtId="0" fontId="22" fillId="16" borderId="12" xfId="0" applyFont="1" applyFill="1" applyBorder="1" applyAlignment="1" applyProtection="1" quotePrefix="1">
      <alignment horizontal="right"/>
      <protection/>
    </xf>
    <xf numFmtId="0" fontId="24" fillId="16" borderId="22" xfId="0" applyFont="1" applyFill="1" applyBorder="1" applyAlignment="1" applyProtection="1">
      <alignment horizontal="left"/>
      <protection/>
    </xf>
    <xf numFmtId="0" fontId="24" fillId="16" borderId="23" xfId="0" applyFont="1" applyFill="1" applyBorder="1" applyAlignment="1" applyProtection="1">
      <alignment horizontal="left"/>
      <protection/>
    </xf>
    <xf numFmtId="0" fontId="22" fillId="16" borderId="12" xfId="0" applyFont="1" applyFill="1" applyBorder="1" applyAlignment="1" applyProtection="1">
      <alignment horizontal="center"/>
      <protection/>
    </xf>
    <xf numFmtId="0" fontId="30" fillId="16" borderId="0" xfId="0" applyFont="1" applyFill="1" applyBorder="1" applyAlignment="1" applyProtection="1">
      <alignment horizontal="left"/>
      <protection/>
    </xf>
    <xf numFmtId="0" fontId="22" fillId="16" borderId="0" xfId="0" applyFont="1" applyFill="1" applyBorder="1" applyAlignment="1">
      <alignment/>
    </xf>
    <xf numFmtId="0" fontId="22" fillId="16" borderId="0" xfId="0" applyFont="1" applyFill="1" applyBorder="1" applyAlignment="1" applyProtection="1" quotePrefix="1">
      <alignment horizontal="right"/>
      <protection/>
    </xf>
    <xf numFmtId="0" fontId="23" fillId="16" borderId="21" xfId="0" applyFont="1" applyFill="1" applyBorder="1" applyAlignment="1" applyProtection="1">
      <alignment/>
      <protection/>
    </xf>
    <xf numFmtId="0" fontId="30" fillId="16" borderId="0" xfId="0" applyFont="1" applyFill="1" applyBorder="1" applyAlignment="1" applyProtection="1">
      <alignment/>
      <protection/>
    </xf>
    <xf numFmtId="0" fontId="30" fillId="16" borderId="21" xfId="0" applyFont="1" applyFill="1" applyBorder="1" applyAlignment="1" applyProtection="1">
      <alignment horizontal="left"/>
      <protection/>
    </xf>
    <xf numFmtId="0" fontId="33" fillId="0" borderId="0" xfId="0" applyFont="1" applyFill="1" applyAlignment="1">
      <alignment/>
    </xf>
    <xf numFmtId="0" fontId="22" fillId="16" borderId="0" xfId="0" applyFont="1" applyFill="1" applyBorder="1" applyAlignment="1" applyProtection="1">
      <alignment/>
      <protection locked="0"/>
    </xf>
    <xf numFmtId="0" fontId="22" fillId="16" borderId="0" xfId="0" applyFont="1" applyFill="1" applyBorder="1" applyAlignment="1" applyProtection="1">
      <alignment horizontal="left"/>
      <protection locked="0"/>
    </xf>
    <xf numFmtId="0" fontId="22" fillId="16" borderId="21" xfId="0" applyFont="1" applyFill="1" applyBorder="1" applyAlignment="1" applyProtection="1">
      <alignment/>
      <protection locked="0"/>
    </xf>
    <xf numFmtId="0" fontId="30" fillId="16" borderId="0" xfId="0" applyFont="1" applyFill="1" applyBorder="1" applyAlignment="1" applyProtection="1">
      <alignment/>
      <protection locked="0"/>
    </xf>
    <xf numFmtId="0" fontId="23" fillId="16" borderId="0" xfId="0" applyFont="1" applyFill="1" applyBorder="1" applyAlignment="1" applyProtection="1">
      <alignment/>
      <protection locked="0"/>
    </xf>
    <xf numFmtId="0" fontId="27" fillId="16" borderId="22" xfId="0" applyFont="1" applyFill="1" applyBorder="1" applyAlignment="1" applyProtection="1">
      <alignment/>
      <protection locked="0"/>
    </xf>
    <xf numFmtId="0" fontId="22" fillId="16" borderId="22" xfId="0" applyFont="1" applyFill="1" applyBorder="1" applyAlignment="1" applyProtection="1">
      <alignment/>
      <protection locked="0"/>
    </xf>
    <xf numFmtId="0" fontId="22" fillId="16" borderId="23" xfId="0" applyFont="1" applyFill="1" applyBorder="1" applyAlignment="1" applyProtection="1">
      <alignment/>
      <protection locked="0"/>
    </xf>
    <xf numFmtId="0" fontId="30" fillId="16" borderId="0" xfId="0" applyFont="1" applyFill="1" applyBorder="1" applyAlignment="1" applyProtection="1">
      <alignment horizontal="left"/>
      <protection locked="0"/>
    </xf>
    <xf numFmtId="0" fontId="22" fillId="16" borderId="0" xfId="0" applyFont="1" applyFill="1" applyBorder="1" applyAlignment="1" applyProtection="1" quotePrefix="1">
      <alignment horizontal="right"/>
      <protection locked="0"/>
    </xf>
    <xf numFmtId="0" fontId="22" fillId="16" borderId="24" xfId="0" applyFont="1" applyFill="1" applyBorder="1" applyAlignment="1">
      <alignment/>
    </xf>
    <xf numFmtId="0" fontId="22" fillId="16" borderId="17" xfId="0" applyFont="1" applyFill="1" applyBorder="1" applyAlignment="1">
      <alignment/>
    </xf>
    <xf numFmtId="0" fontId="22" fillId="16" borderId="17" xfId="0" applyFont="1" applyFill="1" applyBorder="1" applyAlignment="1">
      <alignment horizontal="left"/>
    </xf>
    <xf numFmtId="0" fontId="22" fillId="16" borderId="15" xfId="0" applyFont="1" applyFill="1" applyBorder="1" applyAlignment="1">
      <alignment/>
    </xf>
    <xf numFmtId="0" fontId="36" fillId="0" borderId="0" xfId="0" applyFont="1" applyFill="1" applyAlignment="1" applyProtection="1">
      <alignment horizontal="left"/>
      <protection/>
    </xf>
    <xf numFmtId="0" fontId="22" fillId="0" borderId="0" xfId="80" applyFont="1" applyFill="1" applyProtection="1">
      <alignment/>
      <protection/>
    </xf>
    <xf numFmtId="167" fontId="32" fillId="0" borderId="0" xfId="84" applyNumberFormat="1" applyFont="1" applyFill="1" applyAlignment="1" applyProtection="1">
      <alignment/>
      <protection/>
    </xf>
    <xf numFmtId="0" fontId="30" fillId="0" borderId="0" xfId="0" applyFont="1" applyFill="1" applyBorder="1" applyAlignment="1" applyProtection="1">
      <alignment horizontal="left"/>
      <protection/>
    </xf>
    <xf numFmtId="0" fontId="22" fillId="0" borderId="0" xfId="0" applyFont="1" applyFill="1" applyBorder="1" applyAlignment="1">
      <alignment/>
    </xf>
    <xf numFmtId="0" fontId="24" fillId="0" borderId="22" xfId="0" applyFont="1" applyFill="1" applyBorder="1" applyAlignment="1" applyProtection="1">
      <alignment horizontal="left"/>
      <protection/>
    </xf>
    <xf numFmtId="0" fontId="30" fillId="0" borderId="0" xfId="0" applyFont="1" applyFill="1" applyBorder="1" applyAlignment="1" applyProtection="1">
      <alignment/>
      <protection/>
    </xf>
    <xf numFmtId="0" fontId="22" fillId="19" borderId="0" xfId="0" applyFont="1" applyFill="1" applyAlignment="1" applyProtection="1">
      <alignment/>
      <protection/>
    </xf>
    <xf numFmtId="0" fontId="22" fillId="19" borderId="0" xfId="0" applyFont="1" applyFill="1" applyAlignment="1" applyProtection="1">
      <alignment horizontal="center"/>
      <protection/>
    </xf>
    <xf numFmtId="0" fontId="22" fillId="0" borderId="25" xfId="76" applyFont="1" applyFill="1" applyBorder="1" applyAlignment="1">
      <alignment horizontal="center" vertical="top" wrapText="1"/>
      <protection/>
    </xf>
    <xf numFmtId="0" fontId="22" fillId="0" borderId="26" xfId="76" applyFont="1" applyFill="1" applyBorder="1" applyAlignment="1">
      <alignment horizontal="center" vertical="top" wrapText="1"/>
      <protection/>
    </xf>
    <xf numFmtId="165" fontId="22" fillId="0" borderId="0" xfId="54" applyNumberFormat="1" applyFont="1" applyFill="1" applyBorder="1" applyAlignment="1" applyProtection="1">
      <alignment horizontal="center"/>
      <protection/>
    </xf>
    <xf numFmtId="38" fontId="23" fillId="0" borderId="18" xfId="54" applyNumberFormat="1" applyFont="1" applyBorder="1" applyAlignment="1" applyProtection="1">
      <alignment/>
      <protection/>
    </xf>
    <xf numFmtId="0" fontId="29" fillId="18" borderId="0" xfId="0" applyFont="1" applyFill="1" applyBorder="1" applyAlignment="1" applyProtection="1">
      <alignment horizontal="center"/>
      <protection locked="0"/>
    </xf>
    <xf numFmtId="0" fontId="23" fillId="0" borderId="15" xfId="76" applyFont="1" applyFill="1" applyBorder="1" applyAlignment="1">
      <alignment horizontal="center" vertical="top" wrapText="1"/>
      <protection/>
    </xf>
    <xf numFmtId="196" fontId="23" fillId="0" borderId="15" xfId="76" applyNumberFormat="1" applyFont="1" applyFill="1" applyBorder="1" applyAlignment="1">
      <alignment horizontal="center" vertical="top" wrapText="1"/>
      <protection/>
    </xf>
    <xf numFmtId="0" fontId="23" fillId="0" borderId="27" xfId="76" applyFont="1" applyFill="1" applyBorder="1" applyAlignment="1">
      <alignment horizontal="center" vertical="top" wrapText="1"/>
      <protection/>
    </xf>
    <xf numFmtId="196" fontId="27" fillId="0" borderId="15" xfId="76" applyNumberFormat="1" applyFont="1" applyFill="1" applyBorder="1" applyAlignment="1">
      <alignment horizontal="center" vertical="center" wrapText="1"/>
      <protection/>
    </xf>
    <xf numFmtId="0" fontId="22" fillId="0" borderId="28" xfId="76" applyFont="1" applyFill="1" applyBorder="1" applyAlignment="1">
      <alignment vertical="center" wrapText="1"/>
      <protection/>
    </xf>
    <xf numFmtId="0" fontId="22" fillId="0" borderId="0" xfId="0" applyFont="1" applyFill="1" applyAlignment="1" applyProtection="1" quotePrefix="1">
      <alignment/>
      <protection/>
    </xf>
    <xf numFmtId="0" fontId="22" fillId="0" borderId="0" xfId="0" applyFont="1" applyFill="1" applyAlignment="1" quotePrefix="1">
      <alignment horizontal="left"/>
    </xf>
    <xf numFmtId="0" fontId="28" fillId="0" borderId="29" xfId="76" applyFont="1" applyBorder="1" applyAlignment="1">
      <alignment horizontal="left" vertical="top" wrapText="1" indent="1"/>
      <protection/>
    </xf>
    <xf numFmtId="0" fontId="28" fillId="0" borderId="0" xfId="76" applyFont="1" applyBorder="1" applyAlignment="1">
      <alignment horizontal="left" vertical="top" wrapText="1" indent="1"/>
      <protection/>
    </xf>
    <xf numFmtId="0" fontId="28" fillId="0" borderId="30" xfId="76" applyFont="1" applyBorder="1" applyAlignment="1">
      <alignment horizontal="left" vertical="top" wrapText="1" indent="1"/>
      <protection/>
    </xf>
    <xf numFmtId="0" fontId="28" fillId="0" borderId="31" xfId="76" applyFont="1" applyBorder="1" applyAlignment="1">
      <alignment horizontal="left" vertical="top" wrapText="1" indent="1"/>
      <protection/>
    </xf>
    <xf numFmtId="0" fontId="28" fillId="0" borderId="22" xfId="76" applyFont="1" applyBorder="1" applyAlignment="1">
      <alignment horizontal="left" vertical="top" wrapText="1" indent="1"/>
      <protection/>
    </xf>
    <xf numFmtId="0" fontId="28" fillId="0" borderId="32" xfId="76" applyFont="1" applyBorder="1" applyAlignment="1">
      <alignment horizontal="left" vertical="top" wrapText="1" indent="1"/>
      <protection/>
    </xf>
    <xf numFmtId="0" fontId="23" fillId="0" borderId="24" xfId="76" applyFont="1" applyFill="1" applyBorder="1" applyAlignment="1">
      <alignment horizontal="center" vertical="top"/>
      <protection/>
    </xf>
    <xf numFmtId="0" fontId="23" fillId="0" borderId="17" xfId="76" applyFont="1" applyFill="1" applyBorder="1" applyAlignment="1">
      <alignment horizontal="center" vertical="top"/>
      <protection/>
    </xf>
    <xf numFmtId="0" fontId="23" fillId="0" borderId="33" xfId="76" applyFont="1" applyFill="1" applyBorder="1" applyAlignment="1">
      <alignment horizontal="center" vertical="top"/>
      <protection/>
    </xf>
    <xf numFmtId="0" fontId="23" fillId="0" borderId="12"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0" borderId="0" xfId="76" applyFont="1" applyFill="1" applyBorder="1" applyAlignment="1">
      <alignment horizontal="center" wrapText="1"/>
      <protection/>
    </xf>
    <xf numFmtId="0" fontId="24" fillId="0" borderId="38" xfId="76" applyFont="1" applyFill="1" applyBorder="1" applyAlignment="1">
      <alignment horizontal="center" wrapText="1"/>
      <protection/>
    </xf>
    <xf numFmtId="0" fontId="24" fillId="0" borderId="39" xfId="76" applyFont="1" applyFill="1" applyBorder="1" applyAlignment="1">
      <alignment horizontal="center" wrapText="1"/>
      <protection/>
    </xf>
    <xf numFmtId="0" fontId="24" fillId="0" borderId="40" xfId="76" applyFont="1" applyFill="1" applyBorder="1" applyAlignment="1">
      <alignment horizontal="center" wrapText="1"/>
      <protection/>
    </xf>
    <xf numFmtId="0" fontId="24" fillId="0" borderId="41" xfId="76" applyFont="1" applyFill="1" applyBorder="1" applyAlignment="1">
      <alignment horizontal="center" wrapText="1"/>
      <protection/>
    </xf>
    <xf numFmtId="0" fontId="26" fillId="0" borderId="42" xfId="76" applyFont="1" applyBorder="1" applyAlignment="1">
      <alignment horizontal="left" vertical="top" wrapText="1" indent="1"/>
      <protection/>
    </xf>
    <xf numFmtId="0" fontId="26" fillId="0" borderId="11" xfId="76" applyFont="1" applyBorder="1" applyAlignment="1">
      <alignment horizontal="left" vertical="top" wrapText="1" indent="1"/>
      <protection/>
    </xf>
    <xf numFmtId="0" fontId="26" fillId="0" borderId="43" xfId="76" applyFont="1" applyBorder="1" applyAlignment="1">
      <alignment horizontal="left" vertical="top" wrapText="1" indent="1"/>
      <protection/>
    </xf>
    <xf numFmtId="0" fontId="29" fillId="0" borderId="0" xfId="0" applyFont="1" applyBorder="1" applyAlignment="1" applyProtection="1">
      <alignment horizontal="center" vertical="center"/>
      <protection/>
    </xf>
    <xf numFmtId="0" fontId="29" fillId="0" borderId="0" xfId="0" applyFont="1" applyAlignment="1">
      <alignment horizontal="left"/>
    </xf>
    <xf numFmtId="0" fontId="22" fillId="0" borderId="0" xfId="0" applyFont="1" applyAlignment="1" applyProtection="1">
      <alignment horizontal="left" vertical="top" wrapText="1"/>
      <protection/>
    </xf>
    <xf numFmtId="0" fontId="29" fillId="0" borderId="0" xfId="0" applyFont="1" applyFill="1" applyBorder="1" applyAlignment="1" applyProtection="1">
      <alignment horizontal="center" vertical="center"/>
      <protection/>
    </xf>
    <xf numFmtId="0" fontId="22" fillId="0" borderId="0" xfId="0" applyFont="1" applyAlignment="1">
      <alignment horizontal="left" vertical="top" wrapText="1"/>
    </xf>
    <xf numFmtId="0" fontId="22" fillId="0" borderId="0" xfId="0" applyFont="1" applyFill="1" applyAlignment="1">
      <alignment horizontal="left" vertical="top" wrapText="1"/>
    </xf>
    <xf numFmtId="0" fontId="22" fillId="20" borderId="0" xfId="0" applyFont="1" applyFill="1" applyAlignment="1" applyProtection="1">
      <alignment/>
      <protection locked="0"/>
    </xf>
    <xf numFmtId="167" fontId="30" fillId="0" borderId="44" xfId="84" applyNumberFormat="1" applyFont="1" applyFill="1" applyBorder="1" applyAlignment="1" applyProtection="1">
      <alignment horizontal="center"/>
      <protection/>
    </xf>
    <xf numFmtId="167" fontId="30" fillId="0" borderId="18" xfId="84" applyNumberFormat="1" applyFont="1" applyFill="1" applyBorder="1" applyAlignment="1" applyProtection="1">
      <alignment horizontal="center"/>
      <protection/>
    </xf>
    <xf numFmtId="167" fontId="30" fillId="0" borderId="45" xfId="84" applyNumberFormat="1" applyFont="1" applyFill="1" applyBorder="1" applyAlignment="1" applyProtection="1">
      <alignment horizontal="center"/>
      <protection/>
    </xf>
    <xf numFmtId="0" fontId="22" fillId="0" borderId="11" xfId="0" applyFont="1" applyBorder="1" applyAlignment="1">
      <alignment horizontal="left"/>
    </xf>
    <xf numFmtId="0" fontId="24" fillId="16" borderId="22" xfId="0" applyFont="1" applyFill="1" applyBorder="1" applyAlignment="1" applyProtection="1">
      <alignment horizontal="left"/>
      <protection/>
    </xf>
    <xf numFmtId="0" fontId="24" fillId="16" borderId="23" xfId="0" applyFont="1" applyFill="1" applyBorder="1" applyAlignment="1" applyProtection="1">
      <alignment horizontal="left"/>
      <protection/>
    </xf>
    <xf numFmtId="175" fontId="24" fillId="16" borderId="22" xfId="0" applyNumberFormat="1" applyFont="1" applyFill="1" applyBorder="1" applyAlignment="1" applyProtection="1">
      <alignment horizontal="left"/>
      <protection/>
    </xf>
    <xf numFmtId="175" fontId="34" fillId="16" borderId="22" xfId="0" applyNumberFormat="1" applyFont="1" applyFill="1" applyBorder="1" applyAlignment="1" applyProtection="1">
      <alignment horizontal="left"/>
      <protection locked="0"/>
    </xf>
    <xf numFmtId="175" fontId="34" fillId="16" borderId="23" xfId="0" applyNumberFormat="1" applyFont="1" applyFill="1" applyBorder="1" applyAlignment="1" applyProtection="1">
      <alignment horizontal="left"/>
      <protection locked="0"/>
    </xf>
    <xf numFmtId="0" fontId="34" fillId="16" borderId="22" xfId="0" applyFont="1" applyFill="1" applyBorder="1" applyAlignment="1" applyProtection="1">
      <alignment horizontal="left"/>
      <protection locked="0"/>
    </xf>
    <xf numFmtId="0" fontId="22" fillId="16" borderId="0" xfId="0" applyFont="1" applyFill="1" applyBorder="1" applyAlignment="1" applyProtection="1">
      <alignment vertical="top" wrapText="1"/>
      <protection/>
    </xf>
    <xf numFmtId="0" fontId="22" fillId="16" borderId="21" xfId="0" applyFont="1" applyFill="1" applyBorder="1" applyAlignment="1" applyProtection="1">
      <alignment vertical="top" wrapText="1"/>
      <protection/>
    </xf>
    <xf numFmtId="0" fontId="34" fillId="16" borderId="23" xfId="0" applyFont="1" applyFill="1" applyBorder="1" applyAlignment="1" applyProtection="1">
      <alignment horizontal="left"/>
      <protection locked="0"/>
    </xf>
  </cellXfs>
  <cellStyles count="7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2" xfId="56"/>
    <cellStyle name="Comma 2 2" xfId="57"/>
    <cellStyle name="Comma 3" xfId="58"/>
    <cellStyle name="Comma 4" xfId="59"/>
    <cellStyle name="Comma 5" xfId="60"/>
    <cellStyle name="Currency" xfId="61"/>
    <cellStyle name="Currency [0]" xfId="62"/>
    <cellStyle name="Currency 2"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Input" xfId="72"/>
    <cellStyle name="Linked Cell" xfId="73"/>
    <cellStyle name="Neutral" xfId="74"/>
    <cellStyle name="Normal 2" xfId="75"/>
    <cellStyle name="Normal 3" xfId="76"/>
    <cellStyle name="Normal 4" xfId="77"/>
    <cellStyle name="Normal 5" xfId="78"/>
    <cellStyle name="Normal_Part 3" xfId="79"/>
    <cellStyle name="Normal_Part 4" xfId="80"/>
    <cellStyle name="Normal_Part 5" xfId="81"/>
    <cellStyle name="Note" xfId="82"/>
    <cellStyle name="Output" xfId="83"/>
    <cellStyle name="Percent" xfId="84"/>
    <cellStyle name="Percent 2" xfId="85"/>
    <cellStyle name="Percent 3" xfId="86"/>
    <cellStyle name="Percent 4" xfId="87"/>
    <cellStyle name="Percent 5" xfId="88"/>
    <cellStyle name="Title" xfId="89"/>
    <cellStyle name="Total" xfId="90"/>
    <cellStyle name="Warning Text"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xdr:row>
      <xdr:rowOff>19050</xdr:rowOff>
    </xdr:from>
    <xdr:to>
      <xdr:col>2</xdr:col>
      <xdr:colOff>133350</xdr:colOff>
      <xdr:row>5</xdr:row>
      <xdr:rowOff>19050</xdr:rowOff>
    </xdr:to>
    <xdr:pic>
      <xdr:nvPicPr>
        <xdr:cNvPr id="1" name="Picture 2"/>
        <xdr:cNvPicPr preferRelativeResize="1">
          <a:picLocks noChangeAspect="1"/>
        </xdr:cNvPicPr>
      </xdr:nvPicPr>
      <xdr:blipFill>
        <a:blip r:embed="rId1"/>
        <a:stretch>
          <a:fillRect/>
        </a:stretch>
      </xdr:blipFill>
      <xdr:spPr>
        <a:xfrm>
          <a:off x="47625" y="190500"/>
          <a:ext cx="20002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X997"/>
  <sheetViews>
    <sheetView tabSelected="1" zoomScalePageLayoutView="0" workbookViewId="0" topLeftCell="A10">
      <selection activeCell="A1" sqref="A1"/>
    </sheetView>
  </sheetViews>
  <sheetFormatPr defaultColWidth="0" defaultRowHeight="12.75" zeroHeight="1"/>
  <cols>
    <col min="1" max="1" width="9.33203125" style="1" customWidth="1"/>
    <col min="2" max="2" width="24.16015625" style="1" customWidth="1"/>
    <col min="3" max="3" width="18" style="1" customWidth="1"/>
    <col min="4" max="4" width="23.16015625" style="1" bestFit="1" customWidth="1"/>
    <col min="5" max="5" width="52.66015625" style="1" customWidth="1"/>
    <col min="6" max="6" width="25.33203125" style="1" bestFit="1" customWidth="1"/>
    <col min="7" max="7" width="1.66796875" style="1" customWidth="1"/>
    <col min="8" max="16384" width="0" style="1" hidden="1" customWidth="1"/>
  </cols>
  <sheetData>
    <row r="1" spans="1:6" ht="13.5">
      <c r="A1" s="4"/>
      <c r="B1" s="5"/>
      <c r="C1" s="5"/>
      <c r="D1" s="5"/>
      <c r="E1" s="5"/>
      <c r="F1" s="5"/>
    </row>
    <row r="2" spans="1:6" ht="14.25">
      <c r="A2" s="4"/>
      <c r="B2" s="5"/>
      <c r="C2" s="6"/>
      <c r="D2" s="7"/>
      <c r="E2" s="7"/>
      <c r="F2" s="205" t="s">
        <v>46</v>
      </c>
    </row>
    <row r="3" spans="1:6" ht="15">
      <c r="A3" s="4"/>
      <c r="B3" s="5"/>
      <c r="C3" s="223" t="s">
        <v>47</v>
      </c>
      <c r="D3" s="224"/>
      <c r="E3" s="225"/>
      <c r="F3" s="210" t="s">
        <v>184</v>
      </c>
    </row>
    <row r="4" spans="1:6" ht="14.25">
      <c r="A4" s="4"/>
      <c r="B4" s="5"/>
      <c r="C4" s="8"/>
      <c r="D4" s="5"/>
      <c r="E4" s="5"/>
      <c r="F4" s="206" t="s">
        <v>48</v>
      </c>
    </row>
    <row r="5" spans="1:6" ht="15.75" customHeight="1">
      <c r="A5" s="4"/>
      <c r="B5" s="5"/>
      <c r="C5" s="226" t="s">
        <v>147</v>
      </c>
      <c r="D5" s="227"/>
      <c r="E5" s="228"/>
      <c r="F5" s="211">
        <v>44893</v>
      </c>
    </row>
    <row r="6" spans="1:6" ht="15.75" thickBot="1">
      <c r="A6" s="9"/>
      <c r="B6" s="10"/>
      <c r="C6" s="229"/>
      <c r="D6" s="230"/>
      <c r="E6" s="231"/>
      <c r="F6" s="212" t="s">
        <v>183</v>
      </c>
    </row>
    <row r="7" spans="1:6" ht="14.25" thickTop="1">
      <c r="A7" s="4"/>
      <c r="B7" s="5"/>
      <c r="C7" s="5"/>
      <c r="D7" s="5"/>
      <c r="E7" s="5"/>
      <c r="F7" s="5"/>
    </row>
    <row r="8" spans="1:6" ht="15" thickBot="1">
      <c r="A8" s="4"/>
      <c r="B8" s="232" t="s">
        <v>49</v>
      </c>
      <c r="C8" s="232"/>
      <c r="D8" s="232"/>
      <c r="E8" s="232"/>
      <c r="F8" s="4"/>
    </row>
    <row r="9" spans="1:6" ht="14.25">
      <c r="A9" s="4"/>
      <c r="B9" s="233" t="s">
        <v>88</v>
      </c>
      <c r="C9" s="11" t="s">
        <v>50</v>
      </c>
      <c r="D9" s="12" t="s">
        <v>51</v>
      </c>
      <c r="E9" s="235" t="s">
        <v>89</v>
      </c>
      <c r="F9" s="5"/>
    </row>
    <row r="10" spans="1:6" ht="16.5">
      <c r="A10" s="4"/>
      <c r="B10" s="234"/>
      <c r="C10" s="13" t="s">
        <v>90</v>
      </c>
      <c r="D10" s="14" t="s">
        <v>52</v>
      </c>
      <c r="E10" s="236"/>
      <c r="F10" s="5"/>
    </row>
    <row r="11" spans="1:6" ht="118.5" customHeight="1">
      <c r="A11" s="4"/>
      <c r="B11" s="15" t="s">
        <v>53</v>
      </c>
      <c r="C11" s="16">
        <v>2</v>
      </c>
      <c r="D11" s="213">
        <v>44893</v>
      </c>
      <c r="E11" s="214" t="s">
        <v>185</v>
      </c>
      <c r="F11" s="5"/>
    </row>
    <row r="12" spans="1:6" ht="33.75" customHeight="1">
      <c r="A12" s="4"/>
      <c r="B12" s="237" t="s">
        <v>91</v>
      </c>
      <c r="C12" s="238"/>
      <c r="D12" s="238"/>
      <c r="E12" s="239"/>
      <c r="F12" s="4"/>
    </row>
    <row r="13" spans="1:6" ht="33" customHeight="1">
      <c r="A13" s="4"/>
      <c r="B13" s="217" t="s">
        <v>92</v>
      </c>
      <c r="C13" s="218"/>
      <c r="D13" s="218"/>
      <c r="E13" s="219"/>
      <c r="F13" s="4"/>
    </row>
    <row r="14" spans="1:6" ht="33" customHeight="1" thickBot="1">
      <c r="A14" s="4"/>
      <c r="B14" s="220" t="s">
        <v>93</v>
      </c>
      <c r="C14" s="221"/>
      <c r="D14" s="221"/>
      <c r="E14" s="222"/>
      <c r="F14" s="4"/>
    </row>
    <row r="15" spans="1:6" ht="13.5">
      <c r="A15" s="4" t="s">
        <v>94</v>
      </c>
      <c r="B15" s="4"/>
      <c r="C15" s="4"/>
      <c r="D15" s="4"/>
      <c r="E15" s="4"/>
      <c r="F15" s="4"/>
    </row>
    <row r="996" ht="12.75" hidden="1">
      <c r="X996" s="2"/>
    </row>
    <row r="997" ht="12.75" hidden="1">
      <c r="X997" s="3" t="s">
        <v>73</v>
      </c>
    </row>
  </sheetData>
  <sheetProtection/>
  <mergeCells count="8">
    <mergeCell ref="B13:E13"/>
    <mergeCell ref="B14:E14"/>
    <mergeCell ref="C3:E3"/>
    <mergeCell ref="C5:E6"/>
    <mergeCell ref="B8:E8"/>
    <mergeCell ref="B9:B10"/>
    <mergeCell ref="E9:E10"/>
    <mergeCell ref="B12:E12"/>
  </mergeCells>
  <printOptions/>
  <pageMargins left="0.75" right="0.75" top="1" bottom="1" header="0.5" footer="0.5"/>
  <pageSetup fitToHeight="1" fitToWidth="1" horizontalDpi="600" verticalDpi="600" orientation="landscape" scale="9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93"/>
  <sheetViews>
    <sheetView zoomScalePageLayoutView="0" workbookViewId="0" topLeftCell="A1">
      <selection activeCell="A1" sqref="A1:B1"/>
    </sheetView>
  </sheetViews>
  <sheetFormatPr defaultColWidth="0" defaultRowHeight="12.75" zeroHeight="1"/>
  <cols>
    <col min="1" max="1" width="24.83203125" style="18" customWidth="1"/>
    <col min="2" max="2" width="36" style="18" bestFit="1" customWidth="1"/>
    <col min="3" max="3" width="25.66015625" style="18" customWidth="1"/>
    <col min="4" max="16" width="17.83203125" style="18" customWidth="1"/>
    <col min="17" max="17" width="2.83203125" style="18" customWidth="1"/>
    <col min="18" max="22" width="12.83203125" style="18" hidden="1" customWidth="1"/>
    <col min="23" max="16384" width="0" style="18" hidden="1" customWidth="1"/>
  </cols>
  <sheetData>
    <row r="1" spans="1:19" ht="30" customHeight="1">
      <c r="A1" s="240" t="s">
        <v>21</v>
      </c>
      <c r="B1" s="240"/>
      <c r="C1" s="242" t="s">
        <v>69</v>
      </c>
      <c r="D1" s="242"/>
      <c r="E1" s="242"/>
      <c r="F1" s="242"/>
      <c r="G1" s="242"/>
      <c r="H1" s="242"/>
      <c r="I1" s="242"/>
      <c r="J1" s="242"/>
      <c r="K1" s="242"/>
      <c r="L1" s="242"/>
      <c r="M1" s="242"/>
      <c r="N1" s="242"/>
      <c r="O1" s="242"/>
      <c r="P1" s="242"/>
      <c r="Q1" s="83"/>
      <c r="R1" s="83"/>
      <c r="S1" s="83"/>
    </row>
    <row r="2" spans="1:4" ht="14.25">
      <c r="A2" s="86" t="s">
        <v>77</v>
      </c>
      <c r="B2" s="82"/>
      <c r="D2"/>
    </row>
    <row r="3" spans="1:16" ht="14.25">
      <c r="A3" s="75" t="s">
        <v>5</v>
      </c>
      <c r="B3" s="209">
        <v>2022</v>
      </c>
      <c r="C3" s="84" t="s">
        <v>20</v>
      </c>
      <c r="D3" s="21" t="s">
        <v>63</v>
      </c>
      <c r="G3" s="22"/>
      <c r="H3" s="22"/>
      <c r="I3" s="22"/>
      <c r="J3" s="22"/>
      <c r="K3" s="22"/>
      <c r="L3" s="22"/>
      <c r="M3" s="22"/>
      <c r="N3" s="22"/>
      <c r="O3" s="22"/>
      <c r="P3" s="23"/>
    </row>
    <row r="4" spans="1:16" ht="14.25">
      <c r="A4" s="75" t="s">
        <v>6</v>
      </c>
      <c r="B4" s="24"/>
      <c r="C4" s="85" t="s">
        <v>35</v>
      </c>
      <c r="D4" s="19" t="s">
        <v>62</v>
      </c>
      <c r="F4" s="25"/>
      <c r="G4" s="26"/>
      <c r="H4" s="26"/>
      <c r="I4" s="26"/>
      <c r="J4" s="26"/>
      <c r="K4" s="26"/>
      <c r="L4" s="26"/>
      <c r="M4" s="26"/>
      <c r="N4" s="26"/>
      <c r="O4" s="26"/>
      <c r="P4" s="26"/>
    </row>
    <row r="5" spans="1:16" ht="14.25">
      <c r="A5" s="75" t="s">
        <v>7</v>
      </c>
      <c r="B5" s="27"/>
      <c r="C5" s="75" t="s">
        <v>32</v>
      </c>
      <c r="D5" s="24"/>
      <c r="F5" s="26"/>
      <c r="G5" s="26"/>
      <c r="H5" s="26"/>
      <c r="I5" s="26"/>
      <c r="J5" s="26"/>
      <c r="K5" s="26"/>
      <c r="L5" s="26"/>
      <c r="M5" s="26"/>
      <c r="N5" s="26"/>
      <c r="O5" s="26"/>
      <c r="P5" s="26"/>
    </row>
    <row r="6" spans="1:16" ht="30" customHeight="1">
      <c r="A6" s="86" t="s">
        <v>42</v>
      </c>
      <c r="B6" s="87" t="s">
        <v>8</v>
      </c>
      <c r="C6" s="241" t="s">
        <v>82</v>
      </c>
      <c r="D6" s="241"/>
      <c r="E6" s="241"/>
      <c r="F6" s="241"/>
      <c r="K6" s="17"/>
      <c r="L6" s="17"/>
      <c r="M6" s="17"/>
      <c r="N6" s="17"/>
      <c r="O6" s="17"/>
      <c r="P6" s="20"/>
    </row>
    <row r="7" spans="1:16" ht="30" customHeight="1">
      <c r="A7" s="31" t="s">
        <v>83</v>
      </c>
      <c r="B7" s="90" t="s">
        <v>95</v>
      </c>
      <c r="C7" s="86" t="s">
        <v>0</v>
      </c>
      <c r="D7" s="30" t="str">
        <f>IF($B$3=0,"Sep-?",CONCATENATE("Sep-",$B$3-2001))</f>
        <v>Sep-21</v>
      </c>
      <c r="E7" s="30" t="str">
        <f>IF($B$3=0,"Oct-?",CONCATENATE("Oct-",$B$3-2001))</f>
        <v>Oct-21</v>
      </c>
      <c r="F7" s="30" t="str">
        <f>IF($B$3=0,"Nov-?",CONCATENATE("Nov-",$B$3-2001))</f>
        <v>Nov-21</v>
      </c>
      <c r="G7" s="30" t="str">
        <f>IF($B$3=0,"Dec-?",CONCATENATE("Dec-",$B$3-2001))</f>
        <v>Dec-21</v>
      </c>
      <c r="H7" s="30" t="str">
        <f>IF($B$3=0,"Jan-?",CONCATENATE("Jan-",$B$3-2000))</f>
        <v>Jan-22</v>
      </c>
      <c r="I7" s="30" t="str">
        <f>IF($B$3=0,"Feb-?",CONCATENATE("Feb-",$B$3-2000))</f>
        <v>Feb-22</v>
      </c>
      <c r="J7" s="30" t="str">
        <f>IF($B$3=0,"Mar-?",CONCATENATE("Mar-",$B$3-2000))</f>
        <v>Mar-22</v>
      </c>
      <c r="K7" s="30" t="str">
        <f>IF($B$3=0,"Apr-?",CONCATENATE("Apr-",$B$3-2000))</f>
        <v>Apr-22</v>
      </c>
      <c r="L7" s="30" t="str">
        <f>IF($B$3=0,"May-?",CONCATENATE("May-",$B$3-2000))</f>
        <v>May-22</v>
      </c>
      <c r="M7" s="30" t="str">
        <f>IF($B$3=0,"Jun-?",CONCATENATE("Jun-",$B$3-2000))</f>
        <v>Jun-22</v>
      </c>
      <c r="N7" s="30" t="str">
        <f>IF($B$3=0,"Jul-?",CONCATENATE("Jul-",$B$3-2000))</f>
        <v>Jul-22</v>
      </c>
      <c r="O7" s="30" t="str">
        <f>IF($B$3=0,"Aug-?",CONCATENATE("Aug-",$B$3-2000))</f>
        <v>Aug-22</v>
      </c>
      <c r="P7" s="88" t="s">
        <v>1</v>
      </c>
    </row>
    <row r="8" spans="1:21" ht="15" customHeight="1">
      <c r="A8" s="91" t="s">
        <v>84</v>
      </c>
      <c r="B8" s="33" t="s">
        <v>85</v>
      </c>
      <c r="C8" s="34"/>
      <c r="D8" s="35">
        <f>+'Part 3'!D28</f>
        <v>0</v>
      </c>
      <c r="E8" s="35">
        <f>+'Part 3'!E28</f>
        <v>0</v>
      </c>
      <c r="F8" s="35">
        <f>+'Part 3'!F28</f>
        <v>0</v>
      </c>
      <c r="G8" s="35">
        <f>+'Part 3'!G28</f>
        <v>0</v>
      </c>
      <c r="H8" s="35">
        <f>+'Part 3'!H28</f>
        <v>0</v>
      </c>
      <c r="I8" s="35">
        <f>+'Part 3'!I28</f>
        <v>0</v>
      </c>
      <c r="J8" s="35">
        <f>+'Part 3'!J28</f>
        <v>0</v>
      </c>
      <c r="K8" s="35">
        <f>+'Part 3'!K28</f>
        <v>0</v>
      </c>
      <c r="L8" s="35">
        <f>+'Part 3'!L28</f>
        <v>0</v>
      </c>
      <c r="M8" s="35">
        <f>+'Part 3'!M28</f>
        <v>0</v>
      </c>
      <c r="N8" s="35">
        <f>+'Part 3'!N28</f>
        <v>0</v>
      </c>
      <c r="O8" s="35">
        <f>+'Part 3'!O28</f>
        <v>0</v>
      </c>
      <c r="P8" s="36">
        <f>SUM(D8:O8)</f>
        <v>0</v>
      </c>
      <c r="Q8" s="35"/>
      <c r="R8" s="35"/>
      <c r="S8" s="35"/>
      <c r="T8" s="35"/>
      <c r="U8" s="35"/>
    </row>
    <row r="9" spans="1:21" ht="15" customHeight="1">
      <c r="A9" s="91" t="s">
        <v>84</v>
      </c>
      <c r="B9" s="33" t="s">
        <v>157</v>
      </c>
      <c r="C9" s="37"/>
      <c r="D9" s="38">
        <f>IF(D8&gt;0,1,0)</f>
        <v>0</v>
      </c>
      <c r="E9" s="38">
        <f>IF(E8&gt;0,1,0)</f>
        <v>0</v>
      </c>
      <c r="F9" s="38">
        <f>IF(F8&gt;0,1,0)</f>
        <v>0</v>
      </c>
      <c r="G9" s="38">
        <f>IF(G8&gt;0,1,0)</f>
        <v>0</v>
      </c>
      <c r="H9" s="38">
        <f>IF(H8&gt;0,1,0)</f>
        <v>0</v>
      </c>
      <c r="I9" s="38">
        <f aca="true" t="shared" si="0" ref="I9:O9">IF(I8&gt;0,1,0)</f>
        <v>0</v>
      </c>
      <c r="J9" s="38">
        <f t="shared" si="0"/>
        <v>0</v>
      </c>
      <c r="K9" s="38">
        <f t="shared" si="0"/>
        <v>0</v>
      </c>
      <c r="L9" s="38">
        <f t="shared" si="0"/>
        <v>0</v>
      </c>
      <c r="M9" s="38">
        <f t="shared" si="0"/>
        <v>0</v>
      </c>
      <c r="N9" s="38">
        <f t="shared" si="0"/>
        <v>0</v>
      </c>
      <c r="O9" s="38">
        <f t="shared" si="0"/>
        <v>0</v>
      </c>
      <c r="P9" s="207">
        <f>IF(SUM(D9:O9)&gt;0,SUM(D8:O8)/SUM(D9:O9),0)</f>
        <v>0</v>
      </c>
      <c r="Q9" s="35"/>
      <c r="R9" s="35"/>
      <c r="S9" s="35"/>
      <c r="T9" s="35"/>
      <c r="U9" s="35"/>
    </row>
    <row r="10" spans="1:21" ht="24.75" customHeight="1">
      <c r="A10" s="40" t="s">
        <v>25</v>
      </c>
      <c r="C10" s="39"/>
      <c r="D10" s="39"/>
      <c r="E10" s="39"/>
      <c r="F10" s="39"/>
      <c r="G10" s="39"/>
      <c r="H10" s="39"/>
      <c r="I10" s="39"/>
      <c r="J10" s="39"/>
      <c r="K10" s="39"/>
      <c r="L10" s="39"/>
      <c r="M10" s="39"/>
      <c r="N10" s="39"/>
      <c r="O10" s="39"/>
      <c r="P10" s="39"/>
      <c r="Q10" s="39"/>
      <c r="R10" s="39"/>
      <c r="S10" s="39"/>
      <c r="T10" s="39"/>
      <c r="U10" s="39"/>
    </row>
    <row r="11" spans="1:21" ht="15" customHeight="1">
      <c r="A11" s="91" t="s">
        <v>84</v>
      </c>
      <c r="B11" s="41" t="s">
        <v>86</v>
      </c>
      <c r="C11" s="42"/>
      <c r="D11" s="42">
        <f>+'Part 3'!D14</f>
        <v>0</v>
      </c>
      <c r="E11" s="42">
        <f>+'Part 3'!E14</f>
        <v>0</v>
      </c>
      <c r="F11" s="42">
        <f>+'Part 3'!F14</f>
        <v>0</v>
      </c>
      <c r="G11" s="42">
        <f>+'Part 3'!G14</f>
        <v>0</v>
      </c>
      <c r="H11" s="42">
        <f>+'Part 3'!H14</f>
        <v>0</v>
      </c>
      <c r="I11" s="42">
        <f>+'Part 3'!I14</f>
        <v>0</v>
      </c>
      <c r="J11" s="42">
        <f>+'Part 3'!J14</f>
        <v>0</v>
      </c>
      <c r="K11" s="42">
        <f>+'Part 3'!K14</f>
        <v>0</v>
      </c>
      <c r="L11" s="42">
        <f>+'Part 3'!L14</f>
        <v>0</v>
      </c>
      <c r="M11" s="42">
        <f>+'Part 3'!M14</f>
        <v>0</v>
      </c>
      <c r="N11" s="42">
        <f>+'Part 3'!N14</f>
        <v>0</v>
      </c>
      <c r="O11" s="42">
        <f>+'Part 3'!O14</f>
        <v>0</v>
      </c>
      <c r="P11" s="35">
        <f>SUM(D11:O11)</f>
        <v>0</v>
      </c>
      <c r="Q11" s="43"/>
      <c r="R11" s="43"/>
      <c r="S11" s="43"/>
      <c r="T11" s="43"/>
      <c r="U11" s="43"/>
    </row>
    <row r="12" spans="1:21" ht="15" customHeight="1">
      <c r="A12" s="91" t="s">
        <v>84</v>
      </c>
      <c r="B12" s="44" t="s">
        <v>87</v>
      </c>
      <c r="C12" s="45"/>
      <c r="D12" s="46"/>
      <c r="E12" s="46"/>
      <c r="F12" s="46"/>
      <c r="G12" s="46"/>
      <c r="H12" s="46"/>
      <c r="I12" s="46"/>
      <c r="J12" s="46"/>
      <c r="K12" s="46"/>
      <c r="L12" s="46"/>
      <c r="M12" s="46"/>
      <c r="N12" s="46"/>
      <c r="O12" s="46"/>
      <c r="P12" s="35">
        <f>SUM(D12:O12)</f>
        <v>0</v>
      </c>
      <c r="Q12" s="47"/>
      <c r="R12" s="47"/>
      <c r="S12" s="47"/>
      <c r="T12" s="47"/>
      <c r="U12" s="47"/>
    </row>
    <row r="13" spans="1:21" ht="15" customHeight="1">
      <c r="A13" s="91" t="s">
        <v>84</v>
      </c>
      <c r="B13" s="48" t="s">
        <v>153</v>
      </c>
      <c r="C13" s="47"/>
      <c r="D13" s="49"/>
      <c r="E13" s="49"/>
      <c r="F13" s="49"/>
      <c r="G13" s="49"/>
      <c r="H13" s="49"/>
      <c r="I13" s="49"/>
      <c r="J13" s="49"/>
      <c r="K13" s="49"/>
      <c r="L13" s="49"/>
      <c r="M13" s="49"/>
      <c r="N13" s="49"/>
      <c r="O13" s="49"/>
      <c r="P13" s="50">
        <f>SUM(D13:O13)</f>
        <v>0</v>
      </c>
      <c r="Q13" s="47"/>
      <c r="R13" s="47"/>
      <c r="S13" s="47"/>
      <c r="T13" s="47"/>
      <c r="U13" s="47"/>
    </row>
    <row r="14" spans="1:21" ht="15" customHeight="1">
      <c r="A14" s="91" t="s">
        <v>84</v>
      </c>
      <c r="B14" s="52" t="s">
        <v>154</v>
      </c>
      <c r="C14" s="47"/>
      <c r="D14" s="61">
        <f aca="true" t="shared" si="1" ref="D14:P14">ROUND(SUM(D11:D13),0)</f>
        <v>0</v>
      </c>
      <c r="E14" s="61">
        <f t="shared" si="1"/>
        <v>0</v>
      </c>
      <c r="F14" s="61">
        <f t="shared" si="1"/>
        <v>0</v>
      </c>
      <c r="G14" s="61">
        <f t="shared" si="1"/>
        <v>0</v>
      </c>
      <c r="H14" s="61">
        <f t="shared" si="1"/>
        <v>0</v>
      </c>
      <c r="I14" s="61">
        <f t="shared" si="1"/>
        <v>0</v>
      </c>
      <c r="J14" s="61">
        <f t="shared" si="1"/>
        <v>0</v>
      </c>
      <c r="K14" s="61">
        <f t="shared" si="1"/>
        <v>0</v>
      </c>
      <c r="L14" s="61">
        <f t="shared" si="1"/>
        <v>0</v>
      </c>
      <c r="M14" s="61">
        <f t="shared" si="1"/>
        <v>0</v>
      </c>
      <c r="N14" s="61">
        <f t="shared" si="1"/>
        <v>0</v>
      </c>
      <c r="O14" s="61">
        <f t="shared" si="1"/>
        <v>0</v>
      </c>
      <c r="P14" s="61">
        <f t="shared" si="1"/>
        <v>0</v>
      </c>
      <c r="Q14" s="47"/>
      <c r="R14" s="47"/>
      <c r="S14" s="47"/>
      <c r="T14" s="47"/>
      <c r="U14" s="47"/>
    </row>
    <row r="15" spans="1:21" ht="15" customHeight="1">
      <c r="A15" s="91" t="s">
        <v>84</v>
      </c>
      <c r="B15" s="48" t="s">
        <v>155</v>
      </c>
      <c r="C15" s="47"/>
      <c r="D15" s="46"/>
      <c r="E15" s="46"/>
      <c r="F15" s="46"/>
      <c r="G15" s="46"/>
      <c r="H15" s="46"/>
      <c r="I15" s="46"/>
      <c r="J15" s="46"/>
      <c r="K15" s="46"/>
      <c r="L15" s="46"/>
      <c r="M15" s="46"/>
      <c r="N15" s="46"/>
      <c r="O15" s="46"/>
      <c r="P15" s="35">
        <f>SUM(D15:O15)</f>
        <v>0</v>
      </c>
      <c r="Q15" s="47"/>
      <c r="R15" s="47"/>
      <c r="S15" s="45"/>
      <c r="T15" s="45"/>
      <c r="U15" s="45"/>
    </row>
    <row r="16" spans="1:21" ht="15" customHeight="1">
      <c r="A16" s="91" t="s">
        <v>84</v>
      </c>
      <c r="B16" s="48" t="s">
        <v>156</v>
      </c>
      <c r="C16" s="47"/>
      <c r="D16" s="49"/>
      <c r="E16" s="49"/>
      <c r="F16" s="49"/>
      <c r="G16" s="49"/>
      <c r="H16" s="49"/>
      <c r="I16" s="49"/>
      <c r="J16" s="49"/>
      <c r="K16" s="49"/>
      <c r="L16" s="49"/>
      <c r="M16" s="49"/>
      <c r="N16" s="49"/>
      <c r="O16" s="49"/>
      <c r="P16" s="35">
        <f>SUM(D16:O16)</f>
        <v>0</v>
      </c>
      <c r="Q16" s="47"/>
      <c r="R16" s="47"/>
      <c r="S16" s="45"/>
      <c r="T16" s="45"/>
      <c r="U16" s="45"/>
    </row>
    <row r="17" spans="1:21" s="55" customFormat="1" ht="15" customHeight="1">
      <c r="A17" s="91" t="s">
        <v>84</v>
      </c>
      <c r="B17" s="48" t="s">
        <v>158</v>
      </c>
      <c r="C17" s="43"/>
      <c r="D17" s="53">
        <f aca="true" t="shared" si="2" ref="D17:O17">+D14-SUM(D15:D16)</f>
        <v>0</v>
      </c>
      <c r="E17" s="53">
        <f t="shared" si="2"/>
        <v>0</v>
      </c>
      <c r="F17" s="53">
        <f t="shared" si="2"/>
        <v>0</v>
      </c>
      <c r="G17" s="53">
        <f t="shared" si="2"/>
        <v>0</v>
      </c>
      <c r="H17" s="53">
        <f t="shared" si="2"/>
        <v>0</v>
      </c>
      <c r="I17" s="53">
        <f t="shared" si="2"/>
        <v>0</v>
      </c>
      <c r="J17" s="53">
        <f t="shared" si="2"/>
        <v>0</v>
      </c>
      <c r="K17" s="53">
        <f t="shared" si="2"/>
        <v>0</v>
      </c>
      <c r="L17" s="53">
        <f t="shared" si="2"/>
        <v>0</v>
      </c>
      <c r="M17" s="53">
        <f t="shared" si="2"/>
        <v>0</v>
      </c>
      <c r="N17" s="53">
        <f t="shared" si="2"/>
        <v>0</v>
      </c>
      <c r="O17" s="53">
        <f t="shared" si="2"/>
        <v>0</v>
      </c>
      <c r="P17" s="54">
        <f>SUM(D17:O17)</f>
        <v>0</v>
      </c>
      <c r="Q17" s="43"/>
      <c r="R17" s="43"/>
      <c r="S17" s="43"/>
      <c r="T17" s="43"/>
      <c r="U17" s="43"/>
    </row>
    <row r="18" spans="1:21" ht="24.75" customHeight="1">
      <c r="A18" s="58" t="s">
        <v>54</v>
      </c>
      <c r="C18" s="56"/>
      <c r="D18" s="57"/>
      <c r="E18" s="57"/>
      <c r="F18" s="57"/>
      <c r="G18" s="57"/>
      <c r="H18" s="57"/>
      <c r="I18" s="57"/>
      <c r="J18" s="57"/>
      <c r="K18" s="57"/>
      <c r="L18" s="57"/>
      <c r="M18" s="57"/>
      <c r="N18" s="57"/>
      <c r="O18" s="57"/>
      <c r="P18" s="57"/>
      <c r="Q18" s="56"/>
      <c r="R18" s="56"/>
      <c r="S18" s="56"/>
      <c r="T18" s="56"/>
      <c r="U18" s="56"/>
    </row>
    <row r="19" spans="1:21" ht="15" customHeight="1">
      <c r="A19" s="91" t="s">
        <v>84</v>
      </c>
      <c r="B19" s="215" t="s">
        <v>159</v>
      </c>
      <c r="C19" s="43"/>
      <c r="D19" s="59">
        <f>'Part 4'!D14</f>
        <v>0</v>
      </c>
      <c r="E19" s="59">
        <f>'Part 4'!E14</f>
        <v>0</v>
      </c>
      <c r="F19" s="59">
        <f>'Part 4'!F14</f>
        <v>0</v>
      </c>
      <c r="G19" s="59">
        <f>'Part 4'!G14</f>
        <v>0</v>
      </c>
      <c r="H19" s="59">
        <f>'Part 4'!H14</f>
        <v>0</v>
      </c>
      <c r="I19" s="59">
        <f>'Part 4'!I14</f>
        <v>0</v>
      </c>
      <c r="J19" s="59">
        <f>'Part 4'!J14</f>
        <v>0</v>
      </c>
      <c r="K19" s="59">
        <f>'Part 4'!K14</f>
        <v>0</v>
      </c>
      <c r="L19" s="59">
        <f>'Part 4'!L14</f>
        <v>0</v>
      </c>
      <c r="M19" s="59">
        <f>'Part 4'!M14</f>
        <v>0</v>
      </c>
      <c r="N19" s="59">
        <f>'Part 4'!N14</f>
        <v>0</v>
      </c>
      <c r="O19" s="59">
        <f>'Part 4'!O14</f>
        <v>0</v>
      </c>
      <c r="P19" s="59">
        <f aca="true" t="shared" si="3" ref="P19:P25">SUM(D19:O19)</f>
        <v>0</v>
      </c>
      <c r="Q19" s="56"/>
      <c r="R19" s="56"/>
      <c r="S19" s="56"/>
      <c r="T19" s="56"/>
      <c r="U19" s="56"/>
    </row>
    <row r="20" spans="1:21" ht="15" customHeight="1">
      <c r="A20" s="91" t="s">
        <v>84</v>
      </c>
      <c r="B20" s="48" t="s">
        <v>160</v>
      </c>
      <c r="C20" s="43"/>
      <c r="D20" s="59">
        <f>'Part 4'!D21</f>
        <v>0</v>
      </c>
      <c r="E20" s="59">
        <f>'Part 4'!E21</f>
        <v>0</v>
      </c>
      <c r="F20" s="59">
        <f>'Part 4'!F21</f>
        <v>0</v>
      </c>
      <c r="G20" s="59">
        <f>'Part 4'!G21</f>
        <v>0</v>
      </c>
      <c r="H20" s="59">
        <f>'Part 4'!H21</f>
        <v>0</v>
      </c>
      <c r="I20" s="59">
        <f>'Part 4'!I21</f>
        <v>0</v>
      </c>
      <c r="J20" s="59">
        <f>'Part 4'!J21</f>
        <v>0</v>
      </c>
      <c r="K20" s="59">
        <f>'Part 4'!K21</f>
        <v>0</v>
      </c>
      <c r="L20" s="59">
        <f>'Part 4'!L21</f>
        <v>0</v>
      </c>
      <c r="M20" s="59">
        <f>'Part 4'!M21</f>
        <v>0</v>
      </c>
      <c r="N20" s="59">
        <f>'Part 4'!N21</f>
        <v>0</v>
      </c>
      <c r="O20" s="59">
        <f>'Part 4'!O21</f>
        <v>0</v>
      </c>
      <c r="P20" s="59">
        <f t="shared" si="3"/>
        <v>0</v>
      </c>
      <c r="Q20" s="43"/>
      <c r="R20" s="43"/>
      <c r="S20" s="43"/>
      <c r="T20" s="43"/>
      <c r="U20" s="43"/>
    </row>
    <row r="21" spans="1:21" ht="15" customHeight="1">
      <c r="A21" s="91" t="s">
        <v>84</v>
      </c>
      <c r="B21" s="215" t="s">
        <v>161</v>
      </c>
      <c r="C21" s="43"/>
      <c r="D21" s="59">
        <f>'Part 4'!D28</f>
        <v>0</v>
      </c>
      <c r="E21" s="59">
        <f>'Part 4'!E28</f>
        <v>0</v>
      </c>
      <c r="F21" s="59">
        <f>'Part 4'!F28</f>
        <v>0</v>
      </c>
      <c r="G21" s="59">
        <f>'Part 4'!G28</f>
        <v>0</v>
      </c>
      <c r="H21" s="59">
        <f>'Part 4'!H28</f>
        <v>0</v>
      </c>
      <c r="I21" s="59">
        <f>'Part 4'!I28</f>
        <v>0</v>
      </c>
      <c r="J21" s="59">
        <f>'Part 4'!J28</f>
        <v>0</v>
      </c>
      <c r="K21" s="59">
        <f>'Part 4'!K28</f>
        <v>0</v>
      </c>
      <c r="L21" s="59">
        <f>'Part 4'!L28</f>
        <v>0</v>
      </c>
      <c r="M21" s="59">
        <f>'Part 4'!M28</f>
        <v>0</v>
      </c>
      <c r="N21" s="59">
        <f>'Part 4'!N28</f>
        <v>0</v>
      </c>
      <c r="O21" s="59">
        <f>'Part 4'!O28</f>
        <v>0</v>
      </c>
      <c r="P21" s="59">
        <f t="shared" si="3"/>
        <v>0</v>
      </c>
      <c r="Q21" s="43"/>
      <c r="R21" s="43"/>
      <c r="S21" s="43"/>
      <c r="T21" s="43"/>
      <c r="U21" s="43"/>
    </row>
    <row r="22" spans="1:21" s="55" customFormat="1" ht="15" customHeight="1">
      <c r="A22" s="91" t="s">
        <v>84</v>
      </c>
      <c r="B22" s="215" t="s">
        <v>162</v>
      </c>
      <c r="C22" s="43"/>
      <c r="D22" s="59">
        <f>'Part 4'!D30</f>
        <v>0</v>
      </c>
      <c r="E22" s="59">
        <f>'Part 4'!E30</f>
        <v>0</v>
      </c>
      <c r="F22" s="59">
        <f>'Part 4'!F30</f>
        <v>0</v>
      </c>
      <c r="G22" s="59">
        <f>'Part 4'!G30</f>
        <v>0</v>
      </c>
      <c r="H22" s="59">
        <f>'Part 4'!H30</f>
        <v>0</v>
      </c>
      <c r="I22" s="59">
        <f>'Part 4'!I30</f>
        <v>0</v>
      </c>
      <c r="J22" s="59">
        <f>'Part 4'!J30</f>
        <v>0</v>
      </c>
      <c r="K22" s="59">
        <f>'Part 4'!K30</f>
        <v>0</v>
      </c>
      <c r="L22" s="59">
        <f>'Part 4'!L30</f>
        <v>0</v>
      </c>
      <c r="M22" s="59">
        <f>'Part 4'!M30</f>
        <v>0</v>
      </c>
      <c r="N22" s="59">
        <f>'Part 4'!N30</f>
        <v>0</v>
      </c>
      <c r="O22" s="59">
        <f>'Part 4'!O30</f>
        <v>0</v>
      </c>
      <c r="P22" s="59">
        <f t="shared" si="3"/>
        <v>0</v>
      </c>
      <c r="Q22" s="43"/>
      <c r="R22" s="43"/>
      <c r="S22" s="43"/>
      <c r="T22" s="43"/>
      <c r="U22" s="43"/>
    </row>
    <row r="23" spans="1:21" s="55" customFormat="1" ht="15" customHeight="1">
      <c r="A23" s="91" t="s">
        <v>84</v>
      </c>
      <c r="B23" s="48" t="s">
        <v>163</v>
      </c>
      <c r="C23" s="43"/>
      <c r="D23" s="59">
        <f>'Part 4'!D33</f>
        <v>0</v>
      </c>
      <c r="E23" s="59">
        <f>'Part 4'!E33</f>
        <v>0</v>
      </c>
      <c r="F23" s="59">
        <f>'Part 4'!F33</f>
        <v>0</v>
      </c>
      <c r="G23" s="59">
        <f>'Part 4'!G33</f>
        <v>0</v>
      </c>
      <c r="H23" s="59">
        <f>'Part 4'!H33</f>
        <v>0</v>
      </c>
      <c r="I23" s="59">
        <f>'Part 4'!I33</f>
        <v>0</v>
      </c>
      <c r="J23" s="59">
        <f>'Part 4'!J33</f>
        <v>0</v>
      </c>
      <c r="K23" s="59">
        <f>'Part 4'!K33</f>
        <v>0</v>
      </c>
      <c r="L23" s="59">
        <f>'Part 4'!L33</f>
        <v>0</v>
      </c>
      <c r="M23" s="59">
        <f>'Part 4'!M33</f>
        <v>0</v>
      </c>
      <c r="N23" s="59">
        <f>'Part 4'!N33</f>
        <v>0</v>
      </c>
      <c r="O23" s="59">
        <f>'Part 4'!O33</f>
        <v>0</v>
      </c>
      <c r="P23" s="59">
        <f t="shared" si="3"/>
        <v>0</v>
      </c>
      <c r="Q23" s="43"/>
      <c r="R23" s="43"/>
      <c r="S23" s="43"/>
      <c r="T23" s="43"/>
      <c r="U23" s="43"/>
    </row>
    <row r="24" spans="1:21" s="55" customFormat="1" ht="15" customHeight="1">
      <c r="A24" s="91" t="s">
        <v>84</v>
      </c>
      <c r="B24" s="48" t="s">
        <v>164</v>
      </c>
      <c r="C24" s="43"/>
      <c r="D24" s="59">
        <f>'Part 4'!D36</f>
        <v>0</v>
      </c>
      <c r="E24" s="59">
        <f>'Part 4'!E36</f>
        <v>0</v>
      </c>
      <c r="F24" s="59">
        <f>'Part 4'!F36</f>
        <v>0</v>
      </c>
      <c r="G24" s="59">
        <f>'Part 4'!G36</f>
        <v>0</v>
      </c>
      <c r="H24" s="59">
        <f>'Part 4'!H36</f>
        <v>0</v>
      </c>
      <c r="I24" s="59">
        <f>'Part 4'!I36</f>
        <v>0</v>
      </c>
      <c r="J24" s="59">
        <f>'Part 4'!J36</f>
        <v>0</v>
      </c>
      <c r="K24" s="59">
        <f>'Part 4'!K36</f>
        <v>0</v>
      </c>
      <c r="L24" s="59">
        <f>'Part 4'!L36</f>
        <v>0</v>
      </c>
      <c r="M24" s="59">
        <f>'Part 4'!M36</f>
        <v>0</v>
      </c>
      <c r="N24" s="59">
        <f>'Part 4'!N36</f>
        <v>0</v>
      </c>
      <c r="O24" s="59">
        <f>'Part 4'!O36</f>
        <v>0</v>
      </c>
      <c r="P24" s="59">
        <f t="shared" si="3"/>
        <v>0</v>
      </c>
      <c r="Q24" s="43"/>
      <c r="R24" s="43"/>
      <c r="S24" s="43"/>
      <c r="T24" s="43"/>
      <c r="U24" s="43"/>
    </row>
    <row r="25" spans="1:21" ht="15" customHeight="1">
      <c r="A25" s="91" t="s">
        <v>84</v>
      </c>
      <c r="B25" s="216" t="s">
        <v>165</v>
      </c>
      <c r="C25" s="43"/>
      <c r="D25" s="60">
        <f>'Part 4'!D43</f>
        <v>0</v>
      </c>
      <c r="E25" s="60">
        <f>'Part 4'!E43</f>
        <v>0</v>
      </c>
      <c r="F25" s="60">
        <f>'Part 4'!F43</f>
        <v>0</v>
      </c>
      <c r="G25" s="60">
        <f>'Part 4'!G43</f>
        <v>0</v>
      </c>
      <c r="H25" s="60">
        <f>'Part 4'!H43</f>
        <v>0</v>
      </c>
      <c r="I25" s="60">
        <f>'Part 4'!I43</f>
        <v>0</v>
      </c>
      <c r="J25" s="60">
        <f>'Part 4'!J43</f>
        <v>0</v>
      </c>
      <c r="K25" s="60">
        <f>'Part 4'!K43</f>
        <v>0</v>
      </c>
      <c r="L25" s="60">
        <f>'Part 4'!L43</f>
        <v>0</v>
      </c>
      <c r="M25" s="60">
        <f>'Part 4'!M43</f>
        <v>0</v>
      </c>
      <c r="N25" s="60">
        <f>'Part 4'!N43</f>
        <v>0</v>
      </c>
      <c r="O25" s="60">
        <f>'Part 4'!O43</f>
        <v>0</v>
      </c>
      <c r="P25" s="60">
        <f t="shared" si="3"/>
        <v>0</v>
      </c>
      <c r="Q25" s="43"/>
      <c r="R25" s="43"/>
      <c r="S25" s="43"/>
      <c r="T25" s="43"/>
      <c r="U25" s="43"/>
    </row>
    <row r="26" spans="1:21" ht="15" customHeight="1">
      <c r="A26" s="91" t="s">
        <v>84</v>
      </c>
      <c r="B26" s="58" t="s">
        <v>166</v>
      </c>
      <c r="C26" s="43"/>
      <c r="D26" s="208">
        <f>SUM(D19:D25)</f>
        <v>0</v>
      </c>
      <c r="E26" s="208">
        <f>SUM(E19:E25)</f>
        <v>0</v>
      </c>
      <c r="F26" s="208">
        <f>SUM(F19:F25)</f>
        <v>0</v>
      </c>
      <c r="G26" s="208">
        <f>SUM(G19:G25)</f>
        <v>0</v>
      </c>
      <c r="H26" s="208">
        <f>SUM(H19:H25)</f>
        <v>0</v>
      </c>
      <c r="I26" s="208">
        <f aca="true" t="shared" si="4" ref="I26:N26">SUM(I19:I25)</f>
        <v>0</v>
      </c>
      <c r="J26" s="208">
        <f t="shared" si="4"/>
        <v>0</v>
      </c>
      <c r="K26" s="208">
        <f t="shared" si="4"/>
        <v>0</v>
      </c>
      <c r="L26" s="208">
        <f t="shared" si="4"/>
        <v>0</v>
      </c>
      <c r="M26" s="208">
        <f t="shared" si="4"/>
        <v>0</v>
      </c>
      <c r="N26" s="208">
        <f t="shared" si="4"/>
        <v>0</v>
      </c>
      <c r="O26" s="208">
        <f>SUM(O19:O25)</f>
        <v>0</v>
      </c>
      <c r="P26" s="208">
        <f>SUM(P19:P25)</f>
        <v>0</v>
      </c>
      <c r="Q26" s="43"/>
      <c r="R26" s="43"/>
      <c r="S26" s="43"/>
      <c r="T26" s="43"/>
      <c r="U26" s="43"/>
    </row>
    <row r="27" spans="1:21" ht="15" customHeight="1">
      <c r="A27" s="91" t="s">
        <v>84</v>
      </c>
      <c r="B27" s="48" t="s">
        <v>167</v>
      </c>
      <c r="C27" s="43"/>
      <c r="D27" s="46"/>
      <c r="E27" s="46"/>
      <c r="F27" s="46"/>
      <c r="G27" s="46"/>
      <c r="H27" s="46"/>
      <c r="I27" s="46"/>
      <c r="J27" s="46"/>
      <c r="K27" s="46"/>
      <c r="L27" s="46"/>
      <c r="M27" s="46"/>
      <c r="N27" s="46"/>
      <c r="O27" s="46"/>
      <c r="P27" s="50">
        <f>SUM(D27:O27)</f>
        <v>0</v>
      </c>
      <c r="Q27" s="43"/>
      <c r="R27" s="43"/>
      <c r="S27" s="62"/>
      <c r="T27" s="62"/>
      <c r="U27" s="62"/>
    </row>
    <row r="28" spans="1:21" ht="15" customHeight="1">
      <c r="A28" s="91" t="s">
        <v>84</v>
      </c>
      <c r="B28" s="48" t="s">
        <v>168</v>
      </c>
      <c r="C28" s="43"/>
      <c r="D28" s="63">
        <f aca="true" t="shared" si="5" ref="D28:O28">ROUND(SUM(D26:D27),0)</f>
        <v>0</v>
      </c>
      <c r="E28" s="63">
        <f t="shared" si="5"/>
        <v>0</v>
      </c>
      <c r="F28" s="63">
        <f t="shared" si="5"/>
        <v>0</v>
      </c>
      <c r="G28" s="63">
        <f t="shared" si="5"/>
        <v>0</v>
      </c>
      <c r="H28" s="63">
        <f t="shared" si="5"/>
        <v>0</v>
      </c>
      <c r="I28" s="63">
        <f t="shared" si="5"/>
        <v>0</v>
      </c>
      <c r="J28" s="63">
        <f t="shared" si="5"/>
        <v>0</v>
      </c>
      <c r="K28" s="63">
        <f t="shared" si="5"/>
        <v>0</v>
      </c>
      <c r="L28" s="63">
        <f t="shared" si="5"/>
        <v>0</v>
      </c>
      <c r="M28" s="63">
        <f t="shared" si="5"/>
        <v>0</v>
      </c>
      <c r="N28" s="63">
        <f t="shared" si="5"/>
        <v>0</v>
      </c>
      <c r="O28" s="63">
        <f t="shared" si="5"/>
        <v>0</v>
      </c>
      <c r="P28" s="50">
        <f>SUM(D28:O28)</f>
        <v>0</v>
      </c>
      <c r="Q28" s="43"/>
      <c r="R28" s="43"/>
      <c r="S28" s="43"/>
      <c r="T28" s="43"/>
      <c r="U28" s="43"/>
    </row>
    <row r="29" spans="1:21" ht="15" thickBot="1">
      <c r="A29" s="91" t="s">
        <v>84</v>
      </c>
      <c r="B29" s="52" t="s">
        <v>169</v>
      </c>
      <c r="C29" s="43"/>
      <c r="D29" s="65">
        <f aca="true" t="shared" si="6" ref="D29:P29">D17-D28</f>
        <v>0</v>
      </c>
      <c r="E29" s="65">
        <f t="shared" si="6"/>
        <v>0</v>
      </c>
      <c r="F29" s="65">
        <f t="shared" si="6"/>
        <v>0</v>
      </c>
      <c r="G29" s="65">
        <f t="shared" si="6"/>
        <v>0</v>
      </c>
      <c r="H29" s="65">
        <f t="shared" si="6"/>
        <v>0</v>
      </c>
      <c r="I29" s="65">
        <f t="shared" si="6"/>
        <v>0</v>
      </c>
      <c r="J29" s="65">
        <f t="shared" si="6"/>
        <v>0</v>
      </c>
      <c r="K29" s="65">
        <f t="shared" si="6"/>
        <v>0</v>
      </c>
      <c r="L29" s="65">
        <f t="shared" si="6"/>
        <v>0</v>
      </c>
      <c r="M29" s="65">
        <f t="shared" si="6"/>
        <v>0</v>
      </c>
      <c r="N29" s="65">
        <f t="shared" si="6"/>
        <v>0</v>
      </c>
      <c r="O29" s="65">
        <f t="shared" si="6"/>
        <v>0</v>
      </c>
      <c r="P29" s="65">
        <f t="shared" si="6"/>
        <v>0</v>
      </c>
      <c r="Q29" s="43"/>
      <c r="R29" s="43"/>
      <c r="S29" s="43"/>
      <c r="T29" s="43"/>
      <c r="U29" s="43"/>
    </row>
    <row r="30" spans="1:21" ht="15" customHeight="1" thickTop="1">
      <c r="A30" s="91" t="s">
        <v>84</v>
      </c>
      <c r="B30" s="41" t="s">
        <v>170</v>
      </c>
      <c r="C30" s="66"/>
      <c r="D30" s="66">
        <f aca="true" t="shared" si="7" ref="D30:P30">IF(D14&gt;0,(D26/D17),0)</f>
        <v>0</v>
      </c>
      <c r="E30" s="66">
        <f t="shared" si="7"/>
        <v>0</v>
      </c>
      <c r="F30" s="66">
        <f t="shared" si="7"/>
        <v>0</v>
      </c>
      <c r="G30" s="66">
        <f t="shared" si="7"/>
        <v>0</v>
      </c>
      <c r="H30" s="66">
        <f t="shared" si="7"/>
        <v>0</v>
      </c>
      <c r="I30" s="66">
        <f t="shared" si="7"/>
        <v>0</v>
      </c>
      <c r="J30" s="66">
        <f t="shared" si="7"/>
        <v>0</v>
      </c>
      <c r="K30" s="66">
        <f t="shared" si="7"/>
        <v>0</v>
      </c>
      <c r="L30" s="66">
        <f t="shared" si="7"/>
        <v>0</v>
      </c>
      <c r="M30" s="66">
        <f t="shared" si="7"/>
        <v>0</v>
      </c>
      <c r="N30" s="66">
        <f t="shared" si="7"/>
        <v>0</v>
      </c>
      <c r="O30" s="66">
        <f t="shared" si="7"/>
        <v>0</v>
      </c>
      <c r="P30" s="66">
        <f t="shared" si="7"/>
        <v>0</v>
      </c>
      <c r="Q30" s="67"/>
      <c r="R30" s="67"/>
      <c r="S30" s="67"/>
      <c r="T30" s="67"/>
      <c r="U30" s="67"/>
    </row>
    <row r="31" spans="1:21" ht="15" customHeight="1">
      <c r="A31" s="91" t="s">
        <v>84</v>
      </c>
      <c r="B31" s="41" t="s">
        <v>171</v>
      </c>
      <c r="C31" s="66"/>
      <c r="D31" s="66">
        <f aca="true" t="shared" si="8" ref="D31:P31">IF(D14&gt;0,(D27/D17),0)</f>
        <v>0</v>
      </c>
      <c r="E31" s="66">
        <f t="shared" si="8"/>
        <v>0</v>
      </c>
      <c r="F31" s="66">
        <f t="shared" si="8"/>
        <v>0</v>
      </c>
      <c r="G31" s="66">
        <f t="shared" si="8"/>
        <v>0</v>
      </c>
      <c r="H31" s="66">
        <f t="shared" si="8"/>
        <v>0</v>
      </c>
      <c r="I31" s="66">
        <f t="shared" si="8"/>
        <v>0</v>
      </c>
      <c r="J31" s="66">
        <f t="shared" si="8"/>
        <v>0</v>
      </c>
      <c r="K31" s="66">
        <f t="shared" si="8"/>
        <v>0</v>
      </c>
      <c r="L31" s="66">
        <f t="shared" si="8"/>
        <v>0</v>
      </c>
      <c r="M31" s="66">
        <f t="shared" si="8"/>
        <v>0</v>
      </c>
      <c r="N31" s="66">
        <f t="shared" si="8"/>
        <v>0</v>
      </c>
      <c r="O31" s="66">
        <f t="shared" si="8"/>
        <v>0</v>
      </c>
      <c r="P31" s="66">
        <f t="shared" si="8"/>
        <v>0</v>
      </c>
      <c r="Q31" s="67"/>
      <c r="R31" s="67"/>
      <c r="S31" s="67"/>
      <c r="T31" s="67"/>
      <c r="U31" s="67"/>
    </row>
    <row r="32" spans="1:21" ht="15" customHeight="1">
      <c r="A32" s="91" t="s">
        <v>84</v>
      </c>
      <c r="B32" s="52" t="s">
        <v>172</v>
      </c>
      <c r="C32" s="68"/>
      <c r="D32" s="69">
        <f aca="true" t="shared" si="9" ref="D32:P32">IF(D29&lt;&gt;0,D29/D17,0)</f>
        <v>0</v>
      </c>
      <c r="E32" s="69">
        <f t="shared" si="9"/>
        <v>0</v>
      </c>
      <c r="F32" s="69">
        <f t="shared" si="9"/>
        <v>0</v>
      </c>
      <c r="G32" s="69">
        <f t="shared" si="9"/>
        <v>0</v>
      </c>
      <c r="H32" s="69">
        <f t="shared" si="9"/>
        <v>0</v>
      </c>
      <c r="I32" s="69">
        <f t="shared" si="9"/>
        <v>0</v>
      </c>
      <c r="J32" s="69">
        <f t="shared" si="9"/>
        <v>0</v>
      </c>
      <c r="K32" s="69">
        <f t="shared" si="9"/>
        <v>0</v>
      </c>
      <c r="L32" s="69">
        <f t="shared" si="9"/>
        <v>0</v>
      </c>
      <c r="M32" s="69">
        <f t="shared" si="9"/>
        <v>0</v>
      </c>
      <c r="N32" s="69">
        <f t="shared" si="9"/>
        <v>0</v>
      </c>
      <c r="O32" s="69">
        <f t="shared" si="9"/>
        <v>0</v>
      </c>
      <c r="P32" s="69">
        <f t="shared" si="9"/>
        <v>0</v>
      </c>
      <c r="Q32" s="69"/>
      <c r="R32" s="69"/>
      <c r="S32" s="69"/>
      <c r="T32" s="69"/>
      <c r="U32" s="69"/>
    </row>
    <row r="33" spans="1:21" ht="24.75" customHeight="1">
      <c r="A33" s="70" t="s">
        <v>31</v>
      </c>
      <c r="C33" s="48"/>
      <c r="D33" s="71"/>
      <c r="E33" s="71"/>
      <c r="F33" s="71"/>
      <c r="G33" s="71"/>
      <c r="H33" s="71"/>
      <c r="I33" s="71"/>
      <c r="J33" s="71"/>
      <c r="K33" s="71"/>
      <c r="L33" s="71"/>
      <c r="M33" s="71"/>
      <c r="N33" s="71"/>
      <c r="O33" s="71"/>
      <c r="P33" s="72"/>
      <c r="Q33" s="47"/>
      <c r="R33" s="47"/>
      <c r="S33" s="47"/>
      <c r="T33" s="47"/>
      <c r="U33" s="47"/>
    </row>
    <row r="34" spans="1:21" ht="15" customHeight="1">
      <c r="A34" s="91" t="s">
        <v>84</v>
      </c>
      <c r="B34" s="48" t="s">
        <v>173</v>
      </c>
      <c r="C34" s="73"/>
      <c r="D34" s="73"/>
      <c r="E34" s="73"/>
      <c r="F34" s="73"/>
      <c r="G34" s="73"/>
      <c r="H34" s="73"/>
      <c r="I34" s="73"/>
      <c r="J34" s="73"/>
      <c r="K34" s="73"/>
      <c r="L34" s="73"/>
      <c r="M34" s="73"/>
      <c r="N34" s="73"/>
      <c r="O34" s="73"/>
      <c r="P34" s="74"/>
      <c r="Q34" s="47"/>
      <c r="R34" s="47"/>
      <c r="S34" s="47"/>
      <c r="T34" s="47"/>
      <c r="U34" s="47"/>
    </row>
    <row r="35" spans="1:2" ht="21" customHeight="1">
      <c r="A35" s="76" t="s">
        <v>22</v>
      </c>
      <c r="B35" s="77"/>
    </row>
    <row r="36" ht="14.25" customHeight="1" hidden="1">
      <c r="A36" s="78"/>
    </row>
    <row r="37" spans="1:3" ht="14.25" customHeight="1" hidden="1">
      <c r="A37" s="78"/>
      <c r="B37" s="48" t="s">
        <v>148</v>
      </c>
      <c r="C37" s="204">
        <v>2022</v>
      </c>
    </row>
    <row r="38" spans="1:3" ht="14.25" customHeight="1" hidden="1">
      <c r="A38" s="78"/>
      <c r="B38" s="48" t="s">
        <v>149</v>
      </c>
      <c r="C38" s="204">
        <v>2023</v>
      </c>
    </row>
    <row r="39" spans="1:3" ht="14.25" customHeight="1" hidden="1">
      <c r="A39" s="78"/>
      <c r="B39" s="48" t="s">
        <v>150</v>
      </c>
      <c r="C39" s="204">
        <v>2024</v>
      </c>
    </row>
    <row r="40" spans="1:3" ht="14.25" customHeight="1" hidden="1">
      <c r="A40" s="78"/>
      <c r="B40" s="48" t="s">
        <v>151</v>
      </c>
      <c r="C40" s="204">
        <v>2025</v>
      </c>
    </row>
    <row r="41" spans="1:16" ht="14.25" customHeight="1" hidden="1">
      <c r="A41" s="78"/>
      <c r="B41" s="203" t="s">
        <v>174</v>
      </c>
      <c r="C41" s="44"/>
      <c r="D41" s="79"/>
      <c r="E41" s="79"/>
      <c r="F41" s="79"/>
      <c r="G41" s="79"/>
      <c r="H41" s="79"/>
      <c r="I41" s="79"/>
      <c r="J41" s="79"/>
      <c r="K41" s="79"/>
      <c r="L41" s="79"/>
      <c r="M41" s="79"/>
      <c r="N41" s="79"/>
      <c r="O41" s="79"/>
      <c r="P41" s="79"/>
    </row>
    <row r="42" spans="1:16" ht="14.25" customHeight="1" hidden="1">
      <c r="A42" s="78"/>
      <c r="B42" s="203" t="s">
        <v>175</v>
      </c>
      <c r="C42" s="44"/>
      <c r="D42" s="79"/>
      <c r="E42" s="79"/>
      <c r="F42" s="79"/>
      <c r="G42" s="79"/>
      <c r="H42" s="79"/>
      <c r="I42" s="79"/>
      <c r="J42" s="79"/>
      <c r="K42" s="79"/>
      <c r="L42" s="79"/>
      <c r="M42" s="79"/>
      <c r="N42" s="79"/>
      <c r="O42" s="79"/>
      <c r="P42" s="79"/>
    </row>
    <row r="43" spans="1:16" ht="14.25" customHeight="1" hidden="1">
      <c r="A43" s="78"/>
      <c r="B43" s="48"/>
      <c r="C43" s="44"/>
      <c r="D43" s="79"/>
      <c r="E43" s="79"/>
      <c r="F43" s="79"/>
      <c r="G43" s="79"/>
      <c r="H43" s="79"/>
      <c r="I43" s="79"/>
      <c r="J43" s="79"/>
      <c r="K43" s="79"/>
      <c r="L43" s="79"/>
      <c r="M43" s="79"/>
      <c r="N43" s="79"/>
      <c r="O43" s="79"/>
      <c r="P43" s="79"/>
    </row>
    <row r="44" spans="2:16" ht="14.25" customHeight="1" hidden="1">
      <c r="B44" s="70" t="s">
        <v>77</v>
      </c>
      <c r="D44" s="79"/>
      <c r="E44" s="79"/>
      <c r="F44" s="79"/>
      <c r="G44" s="79"/>
      <c r="H44" s="79"/>
      <c r="I44" s="79"/>
      <c r="J44" s="79"/>
      <c r="K44" s="79"/>
      <c r="L44" s="79"/>
      <c r="M44" s="79"/>
      <c r="N44" s="79"/>
      <c r="O44" s="79"/>
      <c r="P44" s="79"/>
    </row>
    <row r="45" spans="1:16" ht="14.25" customHeight="1" hidden="1">
      <c r="A45" s="18">
        <v>1</v>
      </c>
      <c r="B45" s="55" t="s">
        <v>71</v>
      </c>
      <c r="D45" s="79"/>
      <c r="E45" s="79"/>
      <c r="F45" s="79"/>
      <c r="G45" s="79"/>
      <c r="H45" s="79"/>
      <c r="I45" s="79"/>
      <c r="J45" s="79"/>
      <c r="K45" s="79"/>
      <c r="L45" s="79"/>
      <c r="M45" s="79"/>
      <c r="N45" s="79"/>
      <c r="O45" s="79"/>
      <c r="P45" s="79"/>
    </row>
    <row r="46" spans="1:16" ht="14.25" customHeight="1" hidden="1">
      <c r="A46" s="18">
        <v>2</v>
      </c>
      <c r="B46" s="55" t="s">
        <v>72</v>
      </c>
      <c r="D46" s="79"/>
      <c r="E46" s="79"/>
      <c r="F46" s="79"/>
      <c r="G46" s="79"/>
      <c r="H46" s="79"/>
      <c r="I46" s="79"/>
      <c r="J46" s="79"/>
      <c r="K46" s="79"/>
      <c r="L46" s="79"/>
      <c r="M46" s="79"/>
      <c r="N46" s="79"/>
      <c r="O46" s="79"/>
      <c r="P46" s="79"/>
    </row>
    <row r="47" spans="1:16" ht="14.25" customHeight="1" hidden="1">
      <c r="A47" s="18">
        <v>3</v>
      </c>
      <c r="B47" s="55" t="s">
        <v>152</v>
      </c>
      <c r="D47" s="79"/>
      <c r="E47" s="79"/>
      <c r="F47" s="79"/>
      <c r="G47" s="79"/>
      <c r="H47" s="79"/>
      <c r="I47" s="79"/>
      <c r="J47" s="79"/>
      <c r="K47" s="79"/>
      <c r="L47" s="79"/>
      <c r="M47" s="79"/>
      <c r="N47" s="79"/>
      <c r="O47" s="79"/>
      <c r="P47" s="79"/>
    </row>
    <row r="48" spans="1:16" ht="14.25" customHeight="1" hidden="1">
      <c r="A48" s="18">
        <v>4</v>
      </c>
      <c r="B48" s="55"/>
      <c r="D48" s="79"/>
      <c r="E48" s="79"/>
      <c r="F48" s="79"/>
      <c r="G48" s="79"/>
      <c r="H48" s="79"/>
      <c r="I48" s="79"/>
      <c r="J48" s="79"/>
      <c r="K48" s="79"/>
      <c r="L48" s="79"/>
      <c r="M48" s="79"/>
      <c r="N48" s="79"/>
      <c r="O48" s="79"/>
      <c r="P48" s="79"/>
    </row>
    <row r="49" spans="2:16" ht="14.25" customHeight="1" hidden="1">
      <c r="B49" s="55"/>
      <c r="D49" s="79"/>
      <c r="E49" s="79"/>
      <c r="F49" s="79"/>
      <c r="G49" s="79"/>
      <c r="H49" s="79"/>
      <c r="I49" s="79"/>
      <c r="J49" s="79"/>
      <c r="K49" s="79"/>
      <c r="L49" s="79"/>
      <c r="M49" s="79"/>
      <c r="N49" s="79"/>
      <c r="O49" s="79"/>
      <c r="P49" s="79"/>
    </row>
    <row r="50" spans="1:16" ht="14.25" customHeight="1">
      <c r="A50" s="84" t="s">
        <v>94</v>
      </c>
      <c r="B50" s="44"/>
      <c r="D50" s="79"/>
      <c r="E50" s="79"/>
      <c r="F50" s="79"/>
      <c r="G50" s="79"/>
      <c r="H50" s="79"/>
      <c r="I50" s="79"/>
      <c r="J50" s="79"/>
      <c r="K50" s="79"/>
      <c r="L50" s="79"/>
      <c r="M50" s="79"/>
      <c r="N50" s="79"/>
      <c r="O50" s="79"/>
      <c r="P50" s="79"/>
    </row>
    <row r="51" spans="1:16" ht="13.5" hidden="1">
      <c r="A51" s="78"/>
      <c r="D51" s="79"/>
      <c r="E51" s="79"/>
      <c r="F51" s="79"/>
      <c r="G51" s="79"/>
      <c r="H51" s="79"/>
      <c r="I51" s="79"/>
      <c r="J51" s="79"/>
      <c r="K51" s="79"/>
      <c r="L51" s="79"/>
      <c r="M51" s="79"/>
      <c r="N51" s="79"/>
      <c r="O51" s="79"/>
      <c r="P51" s="79"/>
    </row>
    <row r="52" spans="1:16" ht="13.5" hidden="1">
      <c r="A52" s="78"/>
      <c r="D52" s="79"/>
      <c r="E52" s="79"/>
      <c r="F52" s="79"/>
      <c r="G52" s="79"/>
      <c r="H52" s="79"/>
      <c r="I52" s="79"/>
      <c r="J52" s="79"/>
      <c r="K52" s="79"/>
      <c r="L52" s="79"/>
      <c r="M52" s="79"/>
      <c r="N52" s="79"/>
      <c r="O52" s="79"/>
      <c r="P52" s="79"/>
    </row>
    <row r="53" spans="1:16" ht="13.5" hidden="1">
      <c r="A53" s="78"/>
      <c r="D53" s="79"/>
      <c r="E53" s="79"/>
      <c r="F53" s="79"/>
      <c r="G53" s="79"/>
      <c r="H53" s="79"/>
      <c r="I53" s="79"/>
      <c r="J53" s="79"/>
      <c r="K53" s="79"/>
      <c r="L53" s="79"/>
      <c r="M53" s="79"/>
      <c r="N53" s="79"/>
      <c r="O53" s="79"/>
      <c r="P53" s="79"/>
    </row>
    <row r="54" spans="1:16" ht="13.5" hidden="1">
      <c r="A54" s="78"/>
      <c r="D54" s="79"/>
      <c r="E54" s="79"/>
      <c r="F54" s="79"/>
      <c r="G54" s="79"/>
      <c r="H54" s="79"/>
      <c r="I54" s="79"/>
      <c r="J54" s="79"/>
      <c r="K54" s="79"/>
      <c r="L54" s="79"/>
      <c r="M54" s="79"/>
      <c r="N54" s="79"/>
      <c r="O54" s="79"/>
      <c r="P54" s="79"/>
    </row>
    <row r="55" spans="1:16" ht="13.5" hidden="1">
      <c r="A55" s="78"/>
      <c r="D55" s="79"/>
      <c r="E55" s="79"/>
      <c r="F55" s="79"/>
      <c r="G55" s="79"/>
      <c r="H55" s="79"/>
      <c r="I55" s="79"/>
      <c r="J55" s="79"/>
      <c r="K55" s="79"/>
      <c r="L55" s="79"/>
      <c r="M55" s="79"/>
      <c r="N55" s="79"/>
      <c r="O55" s="79"/>
      <c r="P55" s="79"/>
    </row>
    <row r="56" spans="1:16" ht="13.5" hidden="1">
      <c r="A56" s="78"/>
      <c r="D56" s="79"/>
      <c r="E56" s="79"/>
      <c r="F56" s="79"/>
      <c r="G56" s="79"/>
      <c r="H56" s="79"/>
      <c r="I56" s="79"/>
      <c r="J56" s="79"/>
      <c r="K56" s="79"/>
      <c r="L56" s="79"/>
      <c r="M56" s="79"/>
      <c r="N56" s="79"/>
      <c r="O56" s="79"/>
      <c r="P56" s="79"/>
    </row>
    <row r="57" spans="1:16" ht="13.5" hidden="1">
      <c r="A57" s="78"/>
      <c r="D57" s="79"/>
      <c r="E57" s="79"/>
      <c r="F57" s="79"/>
      <c r="G57" s="79"/>
      <c r="H57" s="79"/>
      <c r="I57" s="79"/>
      <c r="J57" s="79"/>
      <c r="K57" s="79"/>
      <c r="L57" s="79"/>
      <c r="M57" s="79"/>
      <c r="N57" s="79"/>
      <c r="O57" s="79"/>
      <c r="P57" s="79"/>
    </row>
    <row r="58" spans="1:16" ht="13.5" hidden="1">
      <c r="A58" s="78"/>
      <c r="D58" s="79"/>
      <c r="E58" s="79"/>
      <c r="F58" s="79"/>
      <c r="G58" s="79"/>
      <c r="H58" s="79"/>
      <c r="I58" s="79"/>
      <c r="J58" s="79"/>
      <c r="K58" s="79"/>
      <c r="L58" s="79"/>
      <c r="M58" s="79"/>
      <c r="N58" s="79"/>
      <c r="O58" s="79"/>
      <c r="P58" s="79"/>
    </row>
    <row r="59" spans="1:16" ht="13.5" hidden="1">
      <c r="A59" s="78"/>
      <c r="D59" s="79"/>
      <c r="E59" s="79"/>
      <c r="F59" s="79"/>
      <c r="G59" s="79"/>
      <c r="H59" s="79"/>
      <c r="I59" s="79"/>
      <c r="J59" s="79"/>
      <c r="K59" s="79"/>
      <c r="L59" s="79"/>
      <c r="M59" s="79"/>
      <c r="N59" s="79"/>
      <c r="O59" s="79"/>
      <c r="P59" s="79"/>
    </row>
    <row r="60" spans="1:16" ht="13.5" hidden="1">
      <c r="A60" s="78"/>
      <c r="D60" s="79"/>
      <c r="E60" s="79"/>
      <c r="F60" s="79"/>
      <c r="G60" s="79"/>
      <c r="H60" s="79"/>
      <c r="I60" s="79"/>
      <c r="J60" s="79"/>
      <c r="K60" s="79"/>
      <c r="L60" s="79"/>
      <c r="M60" s="79"/>
      <c r="N60" s="79"/>
      <c r="O60" s="79"/>
      <c r="P60" s="79"/>
    </row>
    <row r="61" spans="1:16" ht="13.5" hidden="1">
      <c r="A61" s="78"/>
      <c r="D61" s="79"/>
      <c r="E61" s="79"/>
      <c r="F61" s="79"/>
      <c r="G61" s="79"/>
      <c r="H61" s="79"/>
      <c r="I61" s="79"/>
      <c r="J61" s="79"/>
      <c r="K61" s="79"/>
      <c r="L61" s="79"/>
      <c r="M61" s="79"/>
      <c r="N61" s="79"/>
      <c r="O61" s="79"/>
      <c r="P61" s="79"/>
    </row>
    <row r="62" spans="1:16" ht="13.5" hidden="1">
      <c r="A62" s="78"/>
      <c r="D62" s="79"/>
      <c r="E62" s="79"/>
      <c r="F62" s="79"/>
      <c r="G62" s="79"/>
      <c r="H62" s="79"/>
      <c r="I62" s="79"/>
      <c r="J62" s="79"/>
      <c r="K62" s="79"/>
      <c r="L62" s="79"/>
      <c r="M62" s="79"/>
      <c r="N62" s="79"/>
      <c r="O62" s="79"/>
      <c r="P62" s="79"/>
    </row>
    <row r="63" spans="1:16" ht="13.5" hidden="1">
      <c r="A63" s="78"/>
      <c r="D63" s="79"/>
      <c r="E63" s="79"/>
      <c r="F63" s="79"/>
      <c r="G63" s="79"/>
      <c r="H63" s="79"/>
      <c r="I63" s="79"/>
      <c r="J63" s="79"/>
      <c r="K63" s="79"/>
      <c r="L63" s="79"/>
      <c r="M63" s="79"/>
      <c r="N63" s="79"/>
      <c r="O63" s="79"/>
      <c r="P63" s="79"/>
    </row>
    <row r="64" spans="1:16" ht="13.5" hidden="1">
      <c r="A64" s="78"/>
      <c r="B64" s="80"/>
      <c r="D64" s="79"/>
      <c r="E64" s="79"/>
      <c r="F64" s="79"/>
      <c r="G64" s="79"/>
      <c r="H64" s="79"/>
      <c r="I64" s="79"/>
      <c r="J64" s="79"/>
      <c r="K64" s="79"/>
      <c r="L64" s="79"/>
      <c r="M64" s="79"/>
      <c r="N64" s="79"/>
      <c r="O64" s="79"/>
      <c r="P64" s="79"/>
    </row>
    <row r="65" spans="1:16" ht="13.5" hidden="1">
      <c r="A65" s="78"/>
      <c r="D65" s="79"/>
      <c r="E65" s="79"/>
      <c r="F65" s="79"/>
      <c r="G65" s="79"/>
      <c r="H65" s="79"/>
      <c r="I65" s="79"/>
      <c r="J65" s="79"/>
      <c r="K65" s="79"/>
      <c r="L65" s="79"/>
      <c r="M65" s="79"/>
      <c r="N65" s="79"/>
      <c r="O65" s="79"/>
      <c r="P65" s="79"/>
    </row>
    <row r="66" spans="1:16" ht="13.5" hidden="1">
      <c r="A66" s="78"/>
      <c r="D66" s="79"/>
      <c r="E66" s="79"/>
      <c r="F66" s="79"/>
      <c r="G66" s="79"/>
      <c r="H66" s="79"/>
      <c r="I66" s="79"/>
      <c r="J66" s="79"/>
      <c r="K66" s="79"/>
      <c r="L66" s="79"/>
      <c r="M66" s="79"/>
      <c r="N66" s="79"/>
      <c r="O66" s="79"/>
      <c r="P66" s="79"/>
    </row>
    <row r="67" spans="1:16" ht="13.5" hidden="1">
      <c r="A67" s="78"/>
      <c r="D67" s="79"/>
      <c r="E67" s="79"/>
      <c r="F67" s="79"/>
      <c r="G67" s="79"/>
      <c r="H67" s="79"/>
      <c r="I67" s="79"/>
      <c r="J67" s="79"/>
      <c r="K67" s="79"/>
      <c r="L67" s="79"/>
      <c r="M67" s="79"/>
      <c r="N67" s="79"/>
      <c r="O67" s="79"/>
      <c r="P67" s="79"/>
    </row>
    <row r="68" spans="1:16" ht="13.5" hidden="1">
      <c r="A68" s="78"/>
      <c r="D68" s="79"/>
      <c r="E68" s="79"/>
      <c r="F68" s="79"/>
      <c r="G68" s="79"/>
      <c r="H68" s="79"/>
      <c r="I68" s="79"/>
      <c r="J68" s="79"/>
      <c r="K68" s="79"/>
      <c r="L68" s="79"/>
      <c r="M68" s="79"/>
      <c r="N68" s="79"/>
      <c r="O68" s="79"/>
      <c r="P68" s="79"/>
    </row>
    <row r="69" spans="1:16" ht="13.5" hidden="1">
      <c r="A69" s="78"/>
      <c r="D69" s="79"/>
      <c r="E69" s="79"/>
      <c r="F69" s="79"/>
      <c r="G69" s="79"/>
      <c r="H69" s="79"/>
      <c r="I69" s="79"/>
      <c r="J69" s="79"/>
      <c r="K69" s="79"/>
      <c r="L69" s="79"/>
      <c r="M69" s="79"/>
      <c r="N69" s="79"/>
      <c r="O69" s="79"/>
      <c r="P69" s="79"/>
    </row>
    <row r="70" spans="1:16" ht="13.5" hidden="1">
      <c r="A70" s="78"/>
      <c r="D70" s="79"/>
      <c r="E70" s="79"/>
      <c r="F70" s="79"/>
      <c r="G70" s="79"/>
      <c r="H70" s="79"/>
      <c r="I70" s="79"/>
      <c r="J70" s="79"/>
      <c r="K70" s="79"/>
      <c r="L70" s="79"/>
      <c r="M70" s="79"/>
      <c r="N70" s="79"/>
      <c r="O70" s="79"/>
      <c r="P70" s="79"/>
    </row>
    <row r="71" spans="1:16" ht="13.5" hidden="1">
      <c r="A71" s="78"/>
      <c r="D71" s="79"/>
      <c r="E71" s="79"/>
      <c r="F71" s="79"/>
      <c r="G71" s="79"/>
      <c r="H71" s="79"/>
      <c r="I71" s="79"/>
      <c r="J71" s="79"/>
      <c r="K71" s="79"/>
      <c r="L71" s="79"/>
      <c r="M71" s="79"/>
      <c r="N71" s="79"/>
      <c r="O71" s="79"/>
      <c r="P71" s="79"/>
    </row>
    <row r="72" spans="1:16" ht="13.5" hidden="1">
      <c r="A72" s="78"/>
      <c r="D72" s="79"/>
      <c r="E72" s="79"/>
      <c r="F72" s="79"/>
      <c r="G72" s="79"/>
      <c r="H72" s="79"/>
      <c r="I72" s="79"/>
      <c r="J72" s="79"/>
      <c r="K72" s="79"/>
      <c r="L72" s="79"/>
      <c r="M72" s="79"/>
      <c r="N72" s="79"/>
      <c r="O72" s="79"/>
      <c r="P72" s="79"/>
    </row>
    <row r="73" spans="1:16" ht="13.5" hidden="1">
      <c r="A73" s="78"/>
      <c r="D73" s="79"/>
      <c r="E73" s="79"/>
      <c r="F73" s="79"/>
      <c r="G73" s="79"/>
      <c r="H73" s="79"/>
      <c r="I73" s="79"/>
      <c r="J73" s="79"/>
      <c r="K73" s="79"/>
      <c r="L73" s="79"/>
      <c r="M73" s="79"/>
      <c r="N73" s="79"/>
      <c r="O73" s="79"/>
      <c r="P73" s="79"/>
    </row>
    <row r="74" spans="1:16" ht="13.5" hidden="1">
      <c r="A74" s="78"/>
      <c r="D74" s="79"/>
      <c r="E74" s="79"/>
      <c r="F74" s="79"/>
      <c r="G74" s="79"/>
      <c r="H74" s="79"/>
      <c r="I74" s="79"/>
      <c r="J74" s="79"/>
      <c r="K74" s="79"/>
      <c r="L74" s="79"/>
      <c r="M74" s="79"/>
      <c r="N74" s="79"/>
      <c r="O74" s="79"/>
      <c r="P74" s="79"/>
    </row>
    <row r="75" spans="1:16" ht="13.5" hidden="1">
      <c r="A75" s="78"/>
      <c r="D75" s="79"/>
      <c r="E75" s="79"/>
      <c r="F75" s="79"/>
      <c r="G75" s="79"/>
      <c r="H75" s="79"/>
      <c r="I75" s="79"/>
      <c r="J75" s="79"/>
      <c r="K75" s="79"/>
      <c r="L75" s="79"/>
      <c r="M75" s="79"/>
      <c r="N75" s="79"/>
      <c r="O75" s="79"/>
      <c r="P75" s="79"/>
    </row>
    <row r="76" spans="1:16" ht="13.5" hidden="1">
      <c r="A76" s="78"/>
      <c r="B76" s="80"/>
      <c r="D76" s="79"/>
      <c r="E76" s="79"/>
      <c r="F76" s="79"/>
      <c r="G76" s="79"/>
      <c r="H76" s="79"/>
      <c r="I76" s="79"/>
      <c r="J76" s="79"/>
      <c r="K76" s="79"/>
      <c r="L76" s="79"/>
      <c r="M76" s="79"/>
      <c r="N76" s="79"/>
      <c r="O76" s="79"/>
      <c r="P76" s="79"/>
    </row>
    <row r="77" spans="1:16" ht="13.5" hidden="1">
      <c r="A77" s="78"/>
      <c r="D77" s="79"/>
      <c r="E77" s="79"/>
      <c r="F77" s="79"/>
      <c r="G77" s="79"/>
      <c r="H77" s="79"/>
      <c r="I77" s="79"/>
      <c r="J77" s="79"/>
      <c r="K77" s="79"/>
      <c r="L77" s="79"/>
      <c r="M77" s="79"/>
      <c r="N77" s="79"/>
      <c r="O77" s="79"/>
      <c r="P77" s="79"/>
    </row>
    <row r="78" spans="1:16" ht="13.5" hidden="1">
      <c r="A78" s="78"/>
      <c r="D78" s="79"/>
      <c r="E78" s="79"/>
      <c r="F78" s="79"/>
      <c r="G78" s="79"/>
      <c r="H78" s="79"/>
      <c r="I78" s="79"/>
      <c r="J78" s="79"/>
      <c r="K78" s="79"/>
      <c r="L78" s="79"/>
      <c r="M78" s="79"/>
      <c r="N78" s="79"/>
      <c r="O78" s="79"/>
      <c r="P78" s="79"/>
    </row>
    <row r="79" spans="1:16" ht="13.5" hidden="1">
      <c r="A79" s="78"/>
      <c r="B79" s="80"/>
      <c r="D79" s="79"/>
      <c r="E79" s="79"/>
      <c r="F79" s="79"/>
      <c r="G79" s="79"/>
      <c r="H79" s="79"/>
      <c r="I79" s="79"/>
      <c r="J79" s="79"/>
      <c r="K79" s="79"/>
      <c r="L79" s="79"/>
      <c r="M79" s="79"/>
      <c r="N79" s="79"/>
      <c r="O79" s="79"/>
      <c r="P79" s="79"/>
    </row>
    <row r="80" spans="1:16" ht="13.5" hidden="1">
      <c r="A80" s="78"/>
      <c r="D80" s="79"/>
      <c r="E80" s="79"/>
      <c r="F80" s="79"/>
      <c r="G80" s="79"/>
      <c r="H80" s="79"/>
      <c r="I80" s="79"/>
      <c r="J80" s="79"/>
      <c r="K80" s="79"/>
      <c r="L80" s="79"/>
      <c r="M80" s="79"/>
      <c r="N80" s="79"/>
      <c r="O80" s="79"/>
      <c r="P80" s="79"/>
    </row>
    <row r="81" spans="1:16" ht="13.5" hidden="1">
      <c r="A81" s="78"/>
      <c r="D81" s="79"/>
      <c r="E81" s="79"/>
      <c r="F81" s="79"/>
      <c r="G81" s="79"/>
      <c r="H81" s="79"/>
      <c r="I81" s="79"/>
      <c r="J81" s="79"/>
      <c r="K81" s="79"/>
      <c r="L81" s="79"/>
      <c r="M81" s="79"/>
      <c r="N81" s="79"/>
      <c r="O81" s="79"/>
      <c r="P81" s="79"/>
    </row>
    <row r="82" spans="1:16" ht="13.5" hidden="1">
      <c r="A82" s="78"/>
      <c r="D82" s="79"/>
      <c r="E82" s="79"/>
      <c r="F82" s="79"/>
      <c r="G82" s="79"/>
      <c r="H82" s="79"/>
      <c r="I82" s="79"/>
      <c r="J82" s="79"/>
      <c r="K82" s="79"/>
      <c r="L82" s="79"/>
      <c r="M82" s="79"/>
      <c r="N82" s="79"/>
      <c r="O82" s="79"/>
      <c r="P82" s="79"/>
    </row>
    <row r="83" spans="1:16" ht="13.5" hidden="1">
      <c r="A83" s="78"/>
      <c r="D83" s="79"/>
      <c r="E83" s="79"/>
      <c r="F83" s="79"/>
      <c r="G83" s="79"/>
      <c r="H83" s="79"/>
      <c r="I83" s="79"/>
      <c r="J83" s="79"/>
      <c r="K83" s="79"/>
      <c r="L83" s="79"/>
      <c r="M83" s="79"/>
      <c r="N83" s="79"/>
      <c r="O83" s="79"/>
      <c r="P83" s="79"/>
    </row>
    <row r="84" spans="1:16" ht="13.5" hidden="1">
      <c r="A84" s="78"/>
      <c r="D84" s="79"/>
      <c r="E84" s="79"/>
      <c r="F84" s="79"/>
      <c r="G84" s="79"/>
      <c r="H84" s="79"/>
      <c r="I84" s="79"/>
      <c r="J84" s="79"/>
      <c r="K84" s="79"/>
      <c r="L84" s="79"/>
      <c r="M84" s="79"/>
      <c r="N84" s="79"/>
      <c r="O84" s="79"/>
      <c r="P84" s="79"/>
    </row>
    <row r="85" spans="1:16" ht="13.5" hidden="1">
      <c r="A85" s="78"/>
      <c r="D85" s="79"/>
      <c r="E85" s="79"/>
      <c r="F85" s="79"/>
      <c r="G85" s="79"/>
      <c r="H85" s="79"/>
      <c r="I85" s="79"/>
      <c r="J85" s="79"/>
      <c r="K85" s="79"/>
      <c r="L85" s="79"/>
      <c r="M85" s="79"/>
      <c r="N85" s="79"/>
      <c r="O85" s="79"/>
      <c r="P85" s="79"/>
    </row>
    <row r="86" spans="1:16" ht="13.5" hidden="1">
      <c r="A86" s="78"/>
      <c r="D86" s="79"/>
      <c r="E86" s="79"/>
      <c r="F86" s="79"/>
      <c r="G86" s="79"/>
      <c r="H86" s="79"/>
      <c r="I86" s="79"/>
      <c r="J86" s="79"/>
      <c r="K86" s="79"/>
      <c r="L86" s="79"/>
      <c r="M86" s="79"/>
      <c r="N86" s="79"/>
      <c r="O86" s="79"/>
      <c r="P86" s="79"/>
    </row>
    <row r="87" spans="1:16" ht="13.5" hidden="1">
      <c r="A87" s="78"/>
      <c r="D87" s="79"/>
      <c r="E87" s="79"/>
      <c r="F87" s="79"/>
      <c r="G87" s="79"/>
      <c r="H87" s="79"/>
      <c r="I87" s="79"/>
      <c r="J87" s="79"/>
      <c r="K87" s="79"/>
      <c r="L87" s="79"/>
      <c r="M87" s="79"/>
      <c r="N87" s="79"/>
      <c r="O87" s="79"/>
      <c r="P87" s="79"/>
    </row>
    <row r="88" spans="1:16" ht="13.5" hidden="1">
      <c r="A88" s="78"/>
      <c r="D88" s="79"/>
      <c r="E88" s="79"/>
      <c r="F88" s="79"/>
      <c r="G88" s="79"/>
      <c r="H88" s="79"/>
      <c r="I88" s="79"/>
      <c r="J88" s="79"/>
      <c r="K88" s="79"/>
      <c r="L88" s="79"/>
      <c r="M88" s="79"/>
      <c r="N88" s="79"/>
      <c r="O88" s="79"/>
      <c r="P88" s="79"/>
    </row>
    <row r="89" spans="1:16" ht="13.5" hidden="1">
      <c r="A89" s="78"/>
      <c r="D89" s="79"/>
      <c r="E89" s="79"/>
      <c r="F89" s="79"/>
      <c r="G89" s="79"/>
      <c r="H89" s="79"/>
      <c r="I89" s="79"/>
      <c r="J89" s="79"/>
      <c r="K89" s="79"/>
      <c r="L89" s="79"/>
      <c r="M89" s="79"/>
      <c r="N89" s="79"/>
      <c r="O89" s="79"/>
      <c r="P89" s="79"/>
    </row>
    <row r="90" spans="1:16" ht="13.5" hidden="1">
      <c r="A90" s="78"/>
      <c r="D90" s="79"/>
      <c r="E90" s="79"/>
      <c r="F90" s="79"/>
      <c r="G90" s="79"/>
      <c r="H90" s="79"/>
      <c r="I90" s="79"/>
      <c r="J90" s="79"/>
      <c r="K90" s="79"/>
      <c r="L90" s="79"/>
      <c r="M90" s="79"/>
      <c r="N90" s="79"/>
      <c r="O90" s="79"/>
      <c r="P90" s="79"/>
    </row>
    <row r="91" spans="1:16" ht="13.5" hidden="1">
      <c r="A91" s="78"/>
      <c r="B91" s="44"/>
      <c r="D91" s="79"/>
      <c r="E91" s="79"/>
      <c r="F91" s="79"/>
      <c r="G91" s="79"/>
      <c r="H91" s="79"/>
      <c r="I91" s="79"/>
      <c r="J91" s="79"/>
      <c r="K91" s="79"/>
      <c r="L91" s="79"/>
      <c r="M91" s="79"/>
      <c r="N91" s="79"/>
      <c r="O91" s="79"/>
      <c r="P91" s="79"/>
    </row>
    <row r="92" spans="1:16" ht="13.5" hidden="1">
      <c r="A92" s="78"/>
      <c r="B92" s="44"/>
      <c r="D92" s="79"/>
      <c r="E92" s="79"/>
      <c r="F92" s="79"/>
      <c r="G92" s="79"/>
      <c r="H92" s="79"/>
      <c r="I92" s="79"/>
      <c r="J92" s="79"/>
      <c r="K92" s="79"/>
      <c r="L92" s="79"/>
      <c r="M92" s="79"/>
      <c r="N92" s="79"/>
      <c r="O92" s="79"/>
      <c r="P92" s="79"/>
    </row>
    <row r="93" spans="1:16" ht="13.5" hidden="1">
      <c r="A93" s="81"/>
      <c r="B93" s="81"/>
      <c r="C93" s="81"/>
      <c r="D93" s="81"/>
      <c r="E93" s="81"/>
      <c r="F93" s="81"/>
      <c r="G93" s="81"/>
      <c r="H93" s="81"/>
      <c r="I93" s="81"/>
      <c r="J93" s="81"/>
      <c r="K93" s="81"/>
      <c r="L93" s="81"/>
      <c r="M93" s="81"/>
      <c r="N93" s="81"/>
      <c r="O93" s="81"/>
      <c r="P93" s="81"/>
    </row>
  </sheetData>
  <sheetProtection password="E2ED" sheet="1" formatColumns="0" formatRows="0" insertColumns="0" insertRows="0"/>
  <mergeCells count="3">
    <mergeCell ref="A1:B1"/>
    <mergeCell ref="C6:F6"/>
    <mergeCell ref="C1:P1"/>
  </mergeCells>
  <dataValidations count="5">
    <dataValidation type="list" allowBlank="1" showInputMessage="1" showErrorMessage="1" sqref="B2">
      <formula1>$B$45:$B$48</formula1>
    </dataValidation>
    <dataValidation type="decimal" allowBlank="1" showInputMessage="1" showErrorMessage="1" errorTitle="Non-numeric value entered" error="Only numeric entries are acceptable.  Try again." sqref="D12:O13">
      <formula1>-99999999999999</formula1>
      <formula2>999999999999999</formula2>
    </dataValidation>
    <dataValidation type="decimal" operator="greaterThanOrEqual" allowBlank="1" showInputMessage="1" showErrorMessage="1" errorTitle="Unacceptable value entered" error="Only positive, numeric entries are acceptable.  Try again." sqref="D15:O16 D27:O27">
      <formula1>0</formula1>
    </dataValidation>
    <dataValidation type="list" allowBlank="1" showInputMessage="1" showErrorMessage="1" sqref="B5">
      <formula1>$B$37:$B$43</formula1>
    </dataValidation>
    <dataValidation type="list" allowBlank="1" showInputMessage="1" showErrorMessage="1" sqref="B3">
      <formula1>$C$37:$C$41</formula1>
    </dataValidation>
  </dataValidations>
  <printOptions/>
  <pageMargins left="0.5" right="0.5" top="0.5" bottom="0.5" header="0.5" footer="0.5"/>
  <pageSetup cellComments="asDisplayed" fitToHeight="1" fitToWidth="1" horizontalDpi="600" verticalDpi="600" orientation="landscape" scale="43" r:id="rId1"/>
  <headerFooter alignWithMargins="0">
    <oddFooter>&amp;L&amp;A&amp;CSummary Income Statement&amp;R&amp;D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7"/>
  <sheetViews>
    <sheetView zoomScalePageLayoutView="0" workbookViewId="0" topLeftCell="A1">
      <selection activeCell="A1" sqref="A1:B1"/>
    </sheetView>
  </sheetViews>
  <sheetFormatPr defaultColWidth="0" defaultRowHeight="12.75" zeroHeight="1"/>
  <cols>
    <col min="1" max="1" width="24.83203125" style="18" customWidth="1"/>
    <col min="2" max="2" width="40.83203125" style="18" customWidth="1"/>
    <col min="3" max="3" width="24.16015625" style="18" customWidth="1"/>
    <col min="4" max="16" width="17.83203125" style="18" customWidth="1"/>
    <col min="17" max="17" width="2.83203125" style="18" hidden="1" customWidth="1"/>
    <col min="18" max="22" width="12.83203125" style="18" hidden="1" customWidth="1"/>
    <col min="23" max="16384" width="0" style="18" hidden="1" customWidth="1"/>
  </cols>
  <sheetData>
    <row r="1" spans="1:21" ht="30" customHeight="1">
      <c r="A1" s="243" t="s">
        <v>21</v>
      </c>
      <c r="B1" s="243"/>
      <c r="C1" s="244" t="str">
        <f>'Part 1'!C1:P1</f>
        <v>Note: Except where stated otherwise, reporting is on an incurred basis (that is, reported in the period corresponding to dates of service, rather than to date paid).  All prior quarters' data must be updated to reflect the most recent revised IBNR estimates.</v>
      </c>
      <c r="D1" s="244"/>
      <c r="E1" s="244"/>
      <c r="F1" s="244"/>
      <c r="G1" s="244"/>
      <c r="H1" s="244"/>
      <c r="I1" s="244"/>
      <c r="J1" s="244"/>
      <c r="K1" s="244"/>
      <c r="L1" s="244"/>
      <c r="M1" s="244"/>
      <c r="N1" s="244"/>
      <c r="O1" s="244"/>
      <c r="P1" s="244"/>
      <c r="Q1" s="92"/>
      <c r="R1" s="92"/>
      <c r="S1" s="92"/>
      <c r="T1" s="92"/>
      <c r="U1" s="92"/>
    </row>
    <row r="2" spans="1:21" ht="14.25">
      <c r="A2" s="86" t="str">
        <f>'Part 1'!A2</f>
        <v>Dental Contractor:  </v>
      </c>
      <c r="B2" s="93">
        <f>+'Part 1'!B2:D2</f>
        <v>0</v>
      </c>
      <c r="C2" s="93"/>
      <c r="D2" s="93"/>
      <c r="E2" s="93"/>
      <c r="F2" s="93"/>
      <c r="G2" s="93"/>
      <c r="H2" s="93"/>
      <c r="I2" s="93"/>
      <c r="J2" s="93"/>
      <c r="K2" s="93"/>
      <c r="L2" s="93"/>
      <c r="M2" s="93"/>
      <c r="N2" s="93"/>
      <c r="O2" s="93"/>
      <c r="P2" s="93"/>
      <c r="Q2" s="89"/>
      <c r="R2" s="89"/>
      <c r="S2" s="89"/>
      <c r="T2" s="89"/>
      <c r="U2" s="89"/>
    </row>
    <row r="3" spans="1:21" ht="14.25">
      <c r="A3" s="75" t="s">
        <v>5</v>
      </c>
      <c r="B3" s="87">
        <f>+'Part 1'!B3</f>
        <v>2022</v>
      </c>
      <c r="C3" s="84" t="s">
        <v>20</v>
      </c>
      <c r="D3" s="94" t="str">
        <f>+'Part 1'!D3</f>
        <v>Medicaid Dental</v>
      </c>
      <c r="F3" s="95"/>
      <c r="G3" s="22"/>
      <c r="H3" s="22"/>
      <c r="I3" s="22"/>
      <c r="J3" s="22"/>
      <c r="K3" s="22"/>
      <c r="L3" s="22"/>
      <c r="M3" s="22"/>
      <c r="N3" s="22"/>
      <c r="O3" s="22"/>
      <c r="P3" s="23"/>
      <c r="Q3" s="89"/>
      <c r="R3" s="89"/>
      <c r="S3" s="89"/>
      <c r="T3" s="89"/>
      <c r="U3" s="89"/>
    </row>
    <row r="4" spans="1:21" ht="14.25">
      <c r="A4" s="75" t="s">
        <v>6</v>
      </c>
      <c r="B4" s="96">
        <f>'Part 1'!B4</f>
        <v>0</v>
      </c>
      <c r="C4" s="85" t="s">
        <v>35</v>
      </c>
      <c r="D4" s="97" t="str">
        <f>+'Part 1'!D4</f>
        <v>Statewide</v>
      </c>
      <c r="F4" s="25"/>
      <c r="G4" s="26"/>
      <c r="H4" s="26"/>
      <c r="I4" s="26"/>
      <c r="J4" s="26"/>
      <c r="K4" s="26"/>
      <c r="L4" s="26"/>
      <c r="M4" s="26"/>
      <c r="N4" s="26"/>
      <c r="O4" s="26"/>
      <c r="P4" s="26"/>
      <c r="Q4" s="98"/>
      <c r="R4" s="98"/>
      <c r="S4" s="98"/>
      <c r="T4" s="98"/>
      <c r="U4" s="98"/>
    </row>
    <row r="5" spans="1:21" ht="14.25">
      <c r="A5" s="75" t="s">
        <v>7</v>
      </c>
      <c r="B5" s="97">
        <f>+'Part 1'!B5</f>
        <v>0</v>
      </c>
      <c r="C5" s="75" t="s">
        <v>32</v>
      </c>
      <c r="D5" s="96">
        <f>+'Part 1'!D5</f>
        <v>0</v>
      </c>
      <c r="F5" s="26"/>
      <c r="G5" s="26"/>
      <c r="H5" s="26"/>
      <c r="I5" s="26"/>
      <c r="J5" s="26"/>
      <c r="K5" s="26"/>
      <c r="L5" s="26"/>
      <c r="M5" s="26"/>
      <c r="N5" s="26"/>
      <c r="O5" s="26"/>
      <c r="P5" s="26"/>
      <c r="Q5" s="98"/>
      <c r="R5" s="98"/>
      <c r="S5" s="98"/>
      <c r="T5" s="98"/>
      <c r="U5" s="98"/>
    </row>
    <row r="6" spans="1:21" ht="30" customHeight="1">
      <c r="A6" s="86" t="s">
        <v>41</v>
      </c>
      <c r="B6" s="87" t="s">
        <v>26</v>
      </c>
      <c r="C6" s="99"/>
      <c r="D6" s="99"/>
      <c r="E6" s="100"/>
      <c r="F6" s="29"/>
      <c r="G6" s="17"/>
      <c r="H6" s="17"/>
      <c r="I6" s="17"/>
      <c r="J6" s="17"/>
      <c r="K6" s="17"/>
      <c r="L6" s="17"/>
      <c r="M6" s="17"/>
      <c r="N6" s="17"/>
      <c r="O6" s="17"/>
      <c r="P6" s="20"/>
      <c r="Q6" s="101"/>
      <c r="R6" s="101"/>
      <c r="S6" s="101"/>
      <c r="T6" s="101"/>
      <c r="U6" s="101"/>
    </row>
    <row r="7" spans="1:21" ht="30" customHeight="1">
      <c r="A7" s="31" t="s">
        <v>96</v>
      </c>
      <c r="B7" s="90" t="s">
        <v>95</v>
      </c>
      <c r="C7" s="86" t="s">
        <v>0</v>
      </c>
      <c r="D7" s="102" t="str">
        <f>+'Part 1'!D7</f>
        <v>Sep-21</v>
      </c>
      <c r="E7" s="30" t="str">
        <f>+'Part 1'!E7</f>
        <v>Oct-21</v>
      </c>
      <c r="F7" s="30" t="str">
        <f>+'Part 1'!F7</f>
        <v>Nov-21</v>
      </c>
      <c r="G7" s="30" t="str">
        <f>+'Part 1'!G7</f>
        <v>Dec-21</v>
      </c>
      <c r="H7" s="30" t="str">
        <f>+'Part 1'!H7</f>
        <v>Jan-22</v>
      </c>
      <c r="I7" s="102" t="str">
        <f>+'Part 1'!I7</f>
        <v>Feb-22</v>
      </c>
      <c r="J7" s="30" t="str">
        <f>+'Part 1'!J7</f>
        <v>Mar-22</v>
      </c>
      <c r="K7" s="30" t="str">
        <f>+'Part 1'!K7</f>
        <v>Apr-22</v>
      </c>
      <c r="L7" s="30" t="str">
        <f>+'Part 1'!L7</f>
        <v>May-22</v>
      </c>
      <c r="M7" s="30" t="str">
        <f>+'Part 1'!M7</f>
        <v>Jun-22</v>
      </c>
      <c r="N7" s="102" t="str">
        <f>+'Part 1'!N7</f>
        <v>Jul-22</v>
      </c>
      <c r="O7" s="30" t="str">
        <f>+'Part 1'!O7</f>
        <v>Aug-22</v>
      </c>
      <c r="P7" s="88" t="s">
        <v>1</v>
      </c>
      <c r="Q7" s="103"/>
      <c r="R7" s="103"/>
      <c r="S7" s="103"/>
      <c r="T7" s="103"/>
      <c r="U7" s="103"/>
    </row>
    <row r="8" spans="1:21" ht="14.25">
      <c r="A8" s="91" t="s">
        <v>84</v>
      </c>
      <c r="B8" s="48" t="s">
        <v>97</v>
      </c>
      <c r="C8" s="104"/>
      <c r="D8" s="104">
        <f>IF('Part 5'!D16=0,0,('Part 5'!D16-'Part 5'!D13)/'Part 5'!D16)</f>
        <v>0</v>
      </c>
      <c r="E8" s="104">
        <f>IF('Part 5'!E16=0,0,('Part 5'!E16-'Part 5'!E13)/'Part 5'!E16)</f>
        <v>0</v>
      </c>
      <c r="F8" s="104">
        <f>IF('Part 5'!F16=0,0,('Part 5'!F16-'Part 5'!F13)/'Part 5'!F16)</f>
        <v>0</v>
      </c>
      <c r="G8" s="104">
        <f>IF('Part 5'!G16=0,0,('Part 5'!G16-'Part 5'!G13)/'Part 5'!G16)</f>
        <v>0</v>
      </c>
      <c r="H8" s="104">
        <f>IF('Part 5'!H16=0,0,('Part 5'!H16-'Part 5'!H13)/'Part 5'!H16)</f>
        <v>0</v>
      </c>
      <c r="I8" s="104">
        <f>IF('Part 5'!I16=0,0,('Part 5'!I16-'Part 5'!I13)/'Part 5'!I16)</f>
        <v>0</v>
      </c>
      <c r="J8" s="104">
        <f>IF('Part 5'!J16=0,0,('Part 5'!J16-'Part 5'!J13)/'Part 5'!J16)</f>
        <v>0</v>
      </c>
      <c r="K8" s="104">
        <f>IF('Part 5'!K16=0,0,('Part 5'!K16-'Part 5'!K13)/'Part 5'!K16)</f>
        <v>0</v>
      </c>
      <c r="L8" s="104">
        <f>IF('Part 5'!L16=0,0,('Part 5'!L16-'Part 5'!L13)/'Part 5'!L16)</f>
        <v>0</v>
      </c>
      <c r="M8" s="104">
        <f>IF('Part 5'!M16=0,0,('Part 5'!M16-'Part 5'!M13)/'Part 5'!M16)</f>
        <v>0</v>
      </c>
      <c r="N8" s="104">
        <f>IF('Part 5'!N16=0,0,('Part 5'!N16-'Part 5'!N13)/'Part 5'!N16)</f>
        <v>0</v>
      </c>
      <c r="O8" s="104">
        <f>IF('Part 5'!O16=0,0,('Part 5'!O16-'Part 5'!O13)/'Part 5'!O16)</f>
        <v>0</v>
      </c>
      <c r="P8" s="104">
        <f>IF('Part 5'!P16=0,0,('Part 5'!P16-'Part 5'!P13)/'Part 5'!P16)</f>
        <v>0</v>
      </c>
      <c r="Q8" s="104"/>
      <c r="R8" s="105"/>
      <c r="S8" s="104"/>
      <c r="T8" s="104"/>
      <c r="U8" s="104"/>
    </row>
    <row r="9" spans="1:21" ht="24.75" customHeight="1">
      <c r="A9" s="107" t="s">
        <v>43</v>
      </c>
      <c r="C9" s="106"/>
      <c r="D9" s="106"/>
      <c r="E9" s="106"/>
      <c r="F9" s="106"/>
      <c r="G9" s="106"/>
      <c r="H9" s="106"/>
      <c r="I9" s="106"/>
      <c r="J9" s="106"/>
      <c r="K9" s="106"/>
      <c r="L9" s="106"/>
      <c r="M9" s="106"/>
      <c r="N9" s="106"/>
      <c r="O9" s="106"/>
      <c r="P9" s="106"/>
      <c r="Q9" s="106"/>
      <c r="R9" s="106"/>
      <c r="S9" s="106"/>
      <c r="T9" s="106"/>
      <c r="U9" s="106"/>
    </row>
    <row r="10" spans="1:21" ht="13.5">
      <c r="A10" s="91" t="s">
        <v>84</v>
      </c>
      <c r="B10" s="48" t="s">
        <v>98</v>
      </c>
      <c r="C10" s="106"/>
      <c r="D10" s="108">
        <f>IF('Part 1'!D8=0,0,'Part 1'!D27/'Part 1'!D8)</f>
        <v>0</v>
      </c>
      <c r="E10" s="108">
        <f>IF('Part 1'!E8=0,0,'Part 1'!E27/'Part 1'!E8)</f>
        <v>0</v>
      </c>
      <c r="F10" s="108">
        <f>IF('Part 1'!F8=0,0,'Part 1'!F27/'Part 1'!F8)</f>
        <v>0</v>
      </c>
      <c r="G10" s="108">
        <f>IF('Part 1'!G8=0,0,'Part 1'!G27/'Part 1'!G8)</f>
        <v>0</v>
      </c>
      <c r="H10" s="108">
        <f>IF('Part 1'!H8=0,0,'Part 1'!H27/'Part 1'!H8)</f>
        <v>0</v>
      </c>
      <c r="I10" s="108">
        <f>IF('Part 1'!I8=0,0,'Part 1'!I27/'Part 1'!I8)</f>
        <v>0</v>
      </c>
      <c r="J10" s="108">
        <f>IF('Part 1'!J8=0,0,'Part 1'!J27/'Part 1'!J8)</f>
        <v>0</v>
      </c>
      <c r="K10" s="108">
        <f>IF('Part 1'!K8=0,0,'Part 1'!K27/'Part 1'!K8)</f>
        <v>0</v>
      </c>
      <c r="L10" s="108">
        <f>IF('Part 1'!L8=0,0,'Part 1'!L27/'Part 1'!L8)</f>
        <v>0</v>
      </c>
      <c r="M10" s="108">
        <f>IF('Part 1'!M8=0,0,'Part 1'!M27/'Part 1'!M8)</f>
        <v>0</v>
      </c>
      <c r="N10" s="108">
        <f>IF('Part 1'!N8=0,0,'Part 1'!N27/'Part 1'!N8)</f>
        <v>0</v>
      </c>
      <c r="O10" s="108">
        <f>IF('Part 1'!O8=0,0,'Part 1'!O27/'Part 1'!O8)</f>
        <v>0</v>
      </c>
      <c r="P10" s="108">
        <f>IF('Part 1'!P8=0,0,'Part 1'!P27/'Part 1'!P8)</f>
        <v>0</v>
      </c>
      <c r="Q10" s="106"/>
      <c r="R10" s="106"/>
      <c r="S10" s="106"/>
      <c r="T10" s="106"/>
      <c r="U10" s="106"/>
    </row>
    <row r="11" spans="1:21" ht="13.5">
      <c r="A11" s="91" t="s">
        <v>84</v>
      </c>
      <c r="B11" s="41" t="s">
        <v>176</v>
      </c>
      <c r="C11" s="106"/>
      <c r="D11" s="111">
        <f>IF('Part 1'!D8=0,0,('Part 1'!D15+'Part 1'!D16)/'Part 1'!D8)</f>
        <v>0</v>
      </c>
      <c r="E11" s="111">
        <f>IF('Part 1'!E8=0,0,('Part 1'!E15+'Part 1'!E16)/'Part 1'!E8)</f>
        <v>0</v>
      </c>
      <c r="F11" s="111">
        <f>IF('Part 1'!F8=0,0,('Part 1'!F15+'Part 1'!F16)/'Part 1'!F8)</f>
        <v>0</v>
      </c>
      <c r="G11" s="111">
        <f>IF('Part 1'!G8=0,0,('Part 1'!G15+'Part 1'!G16)/'Part 1'!G8)</f>
        <v>0</v>
      </c>
      <c r="H11" s="111">
        <f>IF('Part 1'!H8=0,0,('Part 1'!H15+'Part 1'!H16)/'Part 1'!H8)</f>
        <v>0</v>
      </c>
      <c r="I11" s="111">
        <f>IF('Part 1'!I8=0,0,('Part 1'!I15+'Part 1'!I16)/'Part 1'!I8)</f>
        <v>0</v>
      </c>
      <c r="J11" s="111">
        <f>IF('Part 1'!J8=0,0,('Part 1'!J15+'Part 1'!J16)/'Part 1'!J8)</f>
        <v>0</v>
      </c>
      <c r="K11" s="111">
        <f>IF('Part 1'!K8=0,0,('Part 1'!K15+'Part 1'!K16)/'Part 1'!K8)</f>
        <v>0</v>
      </c>
      <c r="L11" s="111">
        <f>IF('Part 1'!L8=0,0,('Part 1'!L15+'Part 1'!L16)/'Part 1'!L8)</f>
        <v>0</v>
      </c>
      <c r="M11" s="111">
        <f>IF('Part 1'!M8=0,0,('Part 1'!M15+'Part 1'!M16)/'Part 1'!M8)</f>
        <v>0</v>
      </c>
      <c r="N11" s="111">
        <f>IF('Part 1'!N8=0,0,('Part 1'!N15+'Part 1'!N16)/'Part 1'!N8)</f>
        <v>0</v>
      </c>
      <c r="O11" s="111">
        <f>IF('Part 1'!O8=0,0,('Part 1'!O15+'Part 1'!O16)/'Part 1'!O8)</f>
        <v>0</v>
      </c>
      <c r="P11" s="111">
        <f>IF('Part 1'!P8=0,0,('Part 1'!P15+'Part 1'!P16)/'Part 1'!P8)</f>
        <v>0</v>
      </c>
      <c r="Q11" s="106"/>
      <c r="R11" s="106"/>
      <c r="S11" s="106"/>
      <c r="T11" s="106"/>
      <c r="U11" s="106"/>
    </row>
    <row r="12" spans="1:21" s="55" customFormat="1" ht="13.5">
      <c r="A12" s="91" t="s">
        <v>84</v>
      </c>
      <c r="B12" s="48" t="s">
        <v>177</v>
      </c>
      <c r="C12" s="104"/>
      <c r="D12" s="109">
        <f>IF('Part 1'!D8=0,0,SUM('Part 1'!D26-'Part 1'!D20-'Part 1'!D22)/'Part 1'!D8)</f>
        <v>0</v>
      </c>
      <c r="E12" s="109">
        <f>IF('Part 1'!E8=0,0,SUM('Part 1'!E26-'Part 1'!E20-'Part 1'!E22)/'Part 1'!E8)</f>
        <v>0</v>
      </c>
      <c r="F12" s="109">
        <f>IF('Part 1'!F8=0,0,SUM('Part 1'!F26-'Part 1'!F20-'Part 1'!F22)/'Part 1'!F8)</f>
        <v>0</v>
      </c>
      <c r="G12" s="109">
        <f>IF('Part 1'!G8=0,0,SUM('Part 1'!G26-'Part 1'!G20-'Part 1'!G22)/'Part 1'!G8)</f>
        <v>0</v>
      </c>
      <c r="H12" s="109">
        <f>IF('Part 1'!H8=0,0,SUM('Part 1'!H26-'Part 1'!H20-'Part 1'!H22)/'Part 1'!H8)</f>
        <v>0</v>
      </c>
      <c r="I12" s="109">
        <f>IF('Part 1'!I8=0,0,SUM('Part 1'!I26-'Part 1'!I20-'Part 1'!I22)/'Part 1'!I8)</f>
        <v>0</v>
      </c>
      <c r="J12" s="109">
        <f>IF('Part 1'!J8=0,0,SUM('Part 1'!J26-'Part 1'!J20-'Part 1'!J22)/'Part 1'!J8)</f>
        <v>0</v>
      </c>
      <c r="K12" s="109">
        <f>IF('Part 1'!K8=0,0,SUM('Part 1'!K26-'Part 1'!K20-'Part 1'!K22)/'Part 1'!K8)</f>
        <v>0</v>
      </c>
      <c r="L12" s="109">
        <f>IF('Part 1'!L8=0,0,SUM('Part 1'!L26-'Part 1'!L20-'Part 1'!L22)/'Part 1'!L8)</f>
        <v>0</v>
      </c>
      <c r="M12" s="109">
        <f>IF('Part 1'!M8=0,0,SUM('Part 1'!M26-'Part 1'!M20-'Part 1'!M22)/'Part 1'!M8)</f>
        <v>0</v>
      </c>
      <c r="N12" s="109">
        <f>IF('Part 1'!N8=0,0,SUM('Part 1'!N26-'Part 1'!N20-'Part 1'!N22)/'Part 1'!N8)</f>
        <v>0</v>
      </c>
      <c r="O12" s="109">
        <f>IF('Part 1'!O8=0,0,SUM('Part 1'!O26-'Part 1'!O20-'Part 1'!O22)/'Part 1'!O8)</f>
        <v>0</v>
      </c>
      <c r="P12" s="109">
        <f>IF('Part 1'!P8=0,0,SUM('Part 1'!P26-'Part 1'!P20-'Part 1'!P22)/'Part 1'!P8)</f>
        <v>0</v>
      </c>
      <c r="Q12" s="104"/>
      <c r="R12" s="104"/>
      <c r="S12" s="104"/>
      <c r="T12" s="104"/>
      <c r="U12" s="104"/>
    </row>
    <row r="13" spans="1:21" s="55" customFormat="1" ht="14.25">
      <c r="A13" s="91" t="s">
        <v>84</v>
      </c>
      <c r="B13" s="48" t="s">
        <v>178</v>
      </c>
      <c r="C13" s="104"/>
      <c r="D13" s="109">
        <f>IF('Part 1'!D8=0,0,'Part 1'!D20/'Part 1'!D8)</f>
        <v>0</v>
      </c>
      <c r="E13" s="109">
        <f>IF('Part 1'!E8=0,0,'Part 1'!E20/'Part 1'!E8)</f>
        <v>0</v>
      </c>
      <c r="F13" s="109">
        <f>IF('Part 1'!F8=0,0,'Part 1'!F20/'Part 1'!F8)</f>
        <v>0</v>
      </c>
      <c r="G13" s="109">
        <f>IF('Part 1'!G8=0,0,'Part 1'!G20/'Part 1'!G8)</f>
        <v>0</v>
      </c>
      <c r="H13" s="109">
        <f>IF('Part 1'!H8=0,0,'Part 1'!H20/'Part 1'!H8)</f>
        <v>0</v>
      </c>
      <c r="I13" s="109">
        <f>IF('Part 1'!I8=0,0,'Part 1'!I20/'Part 1'!I8)</f>
        <v>0</v>
      </c>
      <c r="J13" s="109">
        <f>IF('Part 1'!J8=0,0,'Part 1'!J20/'Part 1'!J8)</f>
        <v>0</v>
      </c>
      <c r="K13" s="109">
        <f>IF('Part 1'!K8=0,0,'Part 1'!K20/'Part 1'!K8)</f>
        <v>0</v>
      </c>
      <c r="L13" s="109">
        <f>IF('Part 1'!L8=0,0,'Part 1'!L20/'Part 1'!L8)</f>
        <v>0</v>
      </c>
      <c r="M13" s="109">
        <f>IF('Part 1'!M8=0,0,'Part 1'!M20/'Part 1'!M8)</f>
        <v>0</v>
      </c>
      <c r="N13" s="109">
        <f>IF('Part 1'!N8=0,0,'Part 1'!N20/'Part 1'!N8)</f>
        <v>0</v>
      </c>
      <c r="O13" s="109">
        <f>IF('Part 1'!O8=0,0,'Part 1'!O20/'Part 1'!O8)</f>
        <v>0</v>
      </c>
      <c r="P13" s="109">
        <f>IF('Part 1'!P8=0,0,'Part 1'!P20/'Part 1'!P8)</f>
        <v>0</v>
      </c>
      <c r="Q13" s="104"/>
      <c r="R13" s="105"/>
      <c r="S13" s="104"/>
      <c r="T13" s="104"/>
      <c r="U13" s="104"/>
    </row>
    <row r="14" spans="1:21" s="55" customFormat="1" ht="14.25">
      <c r="A14" s="91" t="s">
        <v>84</v>
      </c>
      <c r="B14" s="48" t="s">
        <v>179</v>
      </c>
      <c r="C14" s="104"/>
      <c r="D14" s="109">
        <f>IF('Part 1'!D8=0,0,('Part 1'!D22/'Part 1'!D8))</f>
        <v>0</v>
      </c>
      <c r="E14" s="109">
        <f>IF('Part 1'!E8=0,0,('Part 1'!E22/'Part 1'!E8))</f>
        <v>0</v>
      </c>
      <c r="F14" s="109">
        <f>IF('Part 1'!F8=0,0,('Part 1'!F22/'Part 1'!F8))</f>
        <v>0</v>
      </c>
      <c r="G14" s="109">
        <f>IF('Part 1'!G8=0,0,('Part 1'!G22/'Part 1'!G8))</f>
        <v>0</v>
      </c>
      <c r="H14" s="109">
        <f>IF('Part 1'!H8=0,0,('Part 1'!H22/'Part 1'!H8))</f>
        <v>0</v>
      </c>
      <c r="I14" s="109">
        <f>IF('Part 1'!I8=0,0,('Part 1'!I22/'Part 1'!I8))</f>
        <v>0</v>
      </c>
      <c r="J14" s="109">
        <f>IF('Part 1'!J8=0,0,('Part 1'!J22/'Part 1'!J8))</f>
        <v>0</v>
      </c>
      <c r="K14" s="109">
        <f>IF('Part 1'!K8=0,0,('Part 1'!K22/'Part 1'!K8))</f>
        <v>0</v>
      </c>
      <c r="L14" s="109">
        <f>IF('Part 1'!L8=0,0,('Part 1'!L22/'Part 1'!L8))</f>
        <v>0</v>
      </c>
      <c r="M14" s="109">
        <f>IF('Part 1'!M8=0,0,('Part 1'!M22/'Part 1'!M8))</f>
        <v>0</v>
      </c>
      <c r="N14" s="109">
        <f>IF('Part 1'!N8=0,0,('Part 1'!N22/'Part 1'!N8))</f>
        <v>0</v>
      </c>
      <c r="O14" s="109">
        <f>IF('Part 1'!O8=0,0,('Part 1'!O22/'Part 1'!O8))</f>
        <v>0</v>
      </c>
      <c r="P14" s="109">
        <f>IF('Part 1'!P8=0,0,('Part 1'!P22/'Part 1'!P8))</f>
        <v>0</v>
      </c>
      <c r="Q14" s="104"/>
      <c r="R14" s="105"/>
      <c r="S14" s="104"/>
      <c r="T14" s="104"/>
      <c r="U14" s="104"/>
    </row>
    <row r="15" spans="1:21" s="55" customFormat="1" ht="13.5">
      <c r="A15" s="91" t="s">
        <v>84</v>
      </c>
      <c r="B15" s="48" t="s">
        <v>180</v>
      </c>
      <c r="C15" s="104"/>
      <c r="D15" s="112">
        <f aca="true" t="shared" si="0" ref="D15:P15">SUM(D10:D14)</f>
        <v>0</v>
      </c>
      <c r="E15" s="112">
        <f t="shared" si="0"/>
        <v>0</v>
      </c>
      <c r="F15" s="112">
        <f t="shared" si="0"/>
        <v>0</v>
      </c>
      <c r="G15" s="112">
        <f t="shared" si="0"/>
        <v>0</v>
      </c>
      <c r="H15" s="112">
        <f t="shared" si="0"/>
        <v>0</v>
      </c>
      <c r="I15" s="112">
        <f t="shared" si="0"/>
        <v>0</v>
      </c>
      <c r="J15" s="112">
        <f t="shared" si="0"/>
        <v>0</v>
      </c>
      <c r="K15" s="112">
        <f t="shared" si="0"/>
        <v>0</v>
      </c>
      <c r="L15" s="112">
        <f t="shared" si="0"/>
        <v>0</v>
      </c>
      <c r="M15" s="112">
        <f t="shared" si="0"/>
        <v>0</v>
      </c>
      <c r="N15" s="112">
        <f t="shared" si="0"/>
        <v>0</v>
      </c>
      <c r="O15" s="112">
        <f t="shared" si="0"/>
        <v>0</v>
      </c>
      <c r="P15" s="112">
        <f t="shared" si="0"/>
        <v>0</v>
      </c>
      <c r="Q15" s="104"/>
      <c r="R15" s="104"/>
      <c r="S15" s="104"/>
      <c r="T15" s="104"/>
      <c r="U15" s="104"/>
    </row>
    <row r="16" spans="1:21" s="55" customFormat="1" ht="13.5">
      <c r="A16" s="91" t="s">
        <v>84</v>
      </c>
      <c r="B16" s="48" t="s">
        <v>181</v>
      </c>
      <c r="C16" s="104"/>
      <c r="D16" s="113">
        <f>IF('Part 1'!D8=0,0,'Part 1'!D29/'Part 1'!D8)</f>
        <v>0</v>
      </c>
      <c r="E16" s="113">
        <f>IF('Part 1'!E8=0,0,'Part 1'!E29/'Part 1'!E8)</f>
        <v>0</v>
      </c>
      <c r="F16" s="113">
        <f>IF('Part 1'!F8=0,0,'Part 1'!F29/'Part 1'!F8)</f>
        <v>0</v>
      </c>
      <c r="G16" s="113">
        <f>IF('Part 1'!G8=0,0,'Part 1'!G29/'Part 1'!G8)</f>
        <v>0</v>
      </c>
      <c r="H16" s="113">
        <f>IF('Part 1'!H8=0,0,'Part 1'!H29/'Part 1'!H8)</f>
        <v>0</v>
      </c>
      <c r="I16" s="113">
        <f>IF('Part 1'!I8=0,0,'Part 1'!I29/'Part 1'!I8)</f>
        <v>0</v>
      </c>
      <c r="J16" s="113">
        <f>IF('Part 1'!J8=0,0,'Part 1'!J29/'Part 1'!J8)</f>
        <v>0</v>
      </c>
      <c r="K16" s="113">
        <f>IF('Part 1'!K8=0,0,'Part 1'!K29/'Part 1'!K8)</f>
        <v>0</v>
      </c>
      <c r="L16" s="113">
        <f>IF('Part 1'!L8=0,0,'Part 1'!L29/'Part 1'!L8)</f>
        <v>0</v>
      </c>
      <c r="M16" s="113">
        <f>IF('Part 1'!M8=0,0,'Part 1'!M29/'Part 1'!M8)</f>
        <v>0</v>
      </c>
      <c r="N16" s="113">
        <f>IF('Part 1'!N8=0,0,'Part 1'!N29/'Part 1'!N8)</f>
        <v>0</v>
      </c>
      <c r="O16" s="113">
        <f>IF('Part 1'!O8=0,0,'Part 1'!O29/'Part 1'!O8)</f>
        <v>0</v>
      </c>
      <c r="P16" s="113">
        <f>IF('Part 1'!P8=0,0,'Part 1'!P29/'Part 1'!P8)</f>
        <v>0</v>
      </c>
      <c r="Q16" s="104"/>
      <c r="R16" s="104"/>
      <c r="S16" s="104"/>
      <c r="T16" s="104"/>
      <c r="U16" s="104"/>
    </row>
    <row r="17" spans="1:21" s="55" customFormat="1" ht="14.25">
      <c r="A17" s="91" t="s">
        <v>84</v>
      </c>
      <c r="B17" s="52" t="s">
        <v>182</v>
      </c>
      <c r="C17" s="104"/>
      <c r="D17" s="114">
        <f>+D15+D16</f>
        <v>0</v>
      </c>
      <c r="E17" s="114">
        <f>+E15+E16</f>
        <v>0</v>
      </c>
      <c r="F17" s="114">
        <f>+F15+F16</f>
        <v>0</v>
      </c>
      <c r="G17" s="114">
        <f>+G15+G16</f>
        <v>0</v>
      </c>
      <c r="H17" s="114">
        <f>+H15+H16</f>
        <v>0</v>
      </c>
      <c r="I17" s="114">
        <f aca="true" t="shared" si="1" ref="I17:P17">+I15+I16</f>
        <v>0</v>
      </c>
      <c r="J17" s="114">
        <f t="shared" si="1"/>
        <v>0</v>
      </c>
      <c r="K17" s="114">
        <f t="shared" si="1"/>
        <v>0</v>
      </c>
      <c r="L17" s="114">
        <f t="shared" si="1"/>
        <v>0</v>
      </c>
      <c r="M17" s="114">
        <f t="shared" si="1"/>
        <v>0</v>
      </c>
      <c r="N17" s="114">
        <f t="shared" si="1"/>
        <v>0</v>
      </c>
      <c r="O17" s="114">
        <f t="shared" si="1"/>
        <v>0</v>
      </c>
      <c r="P17" s="114">
        <f t="shared" si="1"/>
        <v>0</v>
      </c>
      <c r="Q17" s="104"/>
      <c r="R17" s="104"/>
      <c r="S17" s="104"/>
      <c r="T17" s="104"/>
      <c r="U17" s="104"/>
    </row>
    <row r="18" spans="1:21" ht="13.5">
      <c r="A18" s="75" t="s">
        <v>94</v>
      </c>
      <c r="B18" s="48"/>
      <c r="C18" s="115"/>
      <c r="D18" s="115"/>
      <c r="E18" s="115"/>
      <c r="F18" s="115"/>
      <c r="G18" s="115"/>
      <c r="H18" s="115"/>
      <c r="I18" s="115"/>
      <c r="J18" s="115"/>
      <c r="K18" s="115"/>
      <c r="L18" s="115"/>
      <c r="M18" s="115"/>
      <c r="N18" s="115"/>
      <c r="O18" s="115"/>
      <c r="P18" s="115"/>
      <c r="Q18" s="115"/>
      <c r="R18" s="115"/>
      <c r="S18" s="115"/>
      <c r="T18" s="115"/>
      <c r="U18" s="115"/>
    </row>
    <row r="19" spans="1:21" ht="13.5" hidden="1">
      <c r="A19" s="32"/>
      <c r="B19" s="48"/>
      <c r="C19" s="115"/>
      <c r="D19" s="116"/>
      <c r="E19" s="116"/>
      <c r="F19" s="116"/>
      <c r="G19" s="116"/>
      <c r="H19" s="116"/>
      <c r="I19" s="116"/>
      <c r="J19" s="116"/>
      <c r="K19" s="116"/>
      <c r="L19" s="116"/>
      <c r="M19" s="116"/>
      <c r="N19" s="116"/>
      <c r="O19" s="116"/>
      <c r="P19" s="116"/>
      <c r="Q19" s="115"/>
      <c r="R19" s="115"/>
      <c r="S19" s="115"/>
      <c r="T19" s="115"/>
      <c r="U19" s="115"/>
    </row>
    <row r="20" spans="1:21" ht="13.5" hidden="1">
      <c r="A20" s="32"/>
      <c r="B20" s="44"/>
      <c r="C20" s="44"/>
      <c r="D20" s="44"/>
      <c r="E20" s="44"/>
      <c r="F20" s="44"/>
      <c r="G20" s="44"/>
      <c r="H20" s="44"/>
      <c r="I20" s="44"/>
      <c r="J20" s="44"/>
      <c r="K20" s="44"/>
      <c r="L20" s="44"/>
      <c r="M20" s="44"/>
      <c r="N20" s="44"/>
      <c r="O20" s="44"/>
      <c r="P20" s="44"/>
      <c r="Q20" s="44"/>
      <c r="R20" s="44"/>
      <c r="S20" s="44"/>
      <c r="T20" s="44"/>
      <c r="U20" s="44"/>
    </row>
    <row r="27" spans="4:16" ht="13.5" hidden="1">
      <c r="D27" s="55"/>
      <c r="E27" s="55"/>
      <c r="F27" s="55"/>
      <c r="G27" s="55"/>
      <c r="H27" s="55"/>
      <c r="I27" s="55"/>
      <c r="J27" s="55"/>
      <c r="K27" s="55"/>
      <c r="L27" s="55"/>
      <c r="M27" s="55"/>
      <c r="N27" s="55"/>
      <c r="O27" s="55"/>
      <c r="P27" s="55"/>
    </row>
  </sheetData>
  <sheetProtection password="E2ED" sheet="1" formatColumns="0" formatRows="0" insertColumns="0" insertRows="0"/>
  <mergeCells count="2">
    <mergeCell ref="A1:B1"/>
    <mergeCell ref="C1:P1"/>
  </mergeCells>
  <printOptions/>
  <pageMargins left="0.5" right="0.5" top="0.5" bottom="0.5" header="0.5" footer="0.5"/>
  <pageSetup cellComments="asDisplayed" fitToHeight="1" fitToWidth="1" horizontalDpi="600" verticalDpi="600" orientation="landscape" scale="42" r:id="rId1"/>
  <headerFooter alignWithMargins="0">
    <oddFooter>&amp;L&amp;A&amp;CStatistics&amp;R&amp;D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Z37"/>
  <sheetViews>
    <sheetView zoomScalePageLayoutView="0" workbookViewId="0" topLeftCell="A1">
      <selection activeCell="A1" sqref="A1:B1"/>
    </sheetView>
  </sheetViews>
  <sheetFormatPr defaultColWidth="0" defaultRowHeight="12.75" zeroHeight="1"/>
  <cols>
    <col min="1" max="1" width="24.83203125" style="117" customWidth="1"/>
    <col min="2" max="2" width="40.83203125" style="117" customWidth="1"/>
    <col min="3" max="3" width="25.83203125" style="117" customWidth="1"/>
    <col min="4" max="16" width="17.83203125" style="117" customWidth="1"/>
    <col min="17" max="17" width="2.83203125" style="117" customWidth="1"/>
    <col min="18" max="21" width="12.83203125" style="117" hidden="1" customWidth="1"/>
    <col min="22" max="16384" width="0" style="117" hidden="1" customWidth="1"/>
  </cols>
  <sheetData>
    <row r="1" spans="1:17" ht="30" customHeight="1">
      <c r="A1" s="243" t="s">
        <v>21</v>
      </c>
      <c r="B1" s="243"/>
      <c r="C1" s="245" t="str">
        <f>'Part 1'!C1:P1</f>
        <v>Note: Except where stated otherwise, reporting is on an incurred basis (that is, reported in the period corresponding to dates of service, rather than to date paid).  All prior quarters' data must be updated to reflect the most recent revised IBNR estimates.</v>
      </c>
      <c r="D1" s="245"/>
      <c r="E1" s="245"/>
      <c r="F1" s="245"/>
      <c r="G1" s="245"/>
      <c r="H1" s="245"/>
      <c r="I1" s="245"/>
      <c r="J1" s="245"/>
      <c r="K1" s="245"/>
      <c r="L1" s="245"/>
      <c r="M1" s="245"/>
      <c r="N1" s="245"/>
      <c r="O1" s="245"/>
      <c r="P1" s="245"/>
      <c r="Q1" s="92"/>
    </row>
    <row r="2" spans="1:17" ht="15" customHeight="1">
      <c r="A2" s="86" t="str">
        <f>'Part 1'!A2</f>
        <v>Dental Contractor:  </v>
      </c>
      <c r="B2" s="93">
        <f>+'Part 1'!B2:D2</f>
        <v>0</v>
      </c>
      <c r="C2" s="136"/>
      <c r="D2" s="93"/>
      <c r="E2" s="93"/>
      <c r="F2" s="93"/>
      <c r="G2" s="93"/>
      <c r="H2" s="93"/>
      <c r="I2" s="93"/>
      <c r="J2" s="93"/>
      <c r="K2" s="93"/>
      <c r="L2" s="93"/>
      <c r="M2" s="93"/>
      <c r="N2" s="93"/>
      <c r="O2" s="93"/>
      <c r="P2" s="93"/>
      <c r="Q2" s="92"/>
    </row>
    <row r="3" spans="1:17" ht="15" customHeight="1">
      <c r="A3" s="75" t="s">
        <v>5</v>
      </c>
      <c r="B3" s="87">
        <f>+'Part 1'!B3</f>
        <v>2022</v>
      </c>
      <c r="C3" s="84" t="s">
        <v>20</v>
      </c>
      <c r="D3" s="94" t="str">
        <f>+'Part 1'!D3</f>
        <v>Medicaid Dental</v>
      </c>
      <c r="F3" s="95"/>
      <c r="G3" s="22"/>
      <c r="H3" s="22"/>
      <c r="I3" s="22"/>
      <c r="J3" s="22"/>
      <c r="K3" s="22"/>
      <c r="L3" s="22"/>
      <c r="M3" s="22"/>
      <c r="N3" s="22"/>
      <c r="O3" s="22"/>
      <c r="P3" s="23"/>
      <c r="Q3" s="89"/>
    </row>
    <row r="4" spans="1:17" ht="15" customHeight="1">
      <c r="A4" s="75" t="s">
        <v>6</v>
      </c>
      <c r="B4" s="96">
        <f>+'Part 1'!B4</f>
        <v>0</v>
      </c>
      <c r="C4" s="85" t="s">
        <v>35</v>
      </c>
      <c r="D4" s="97" t="str">
        <f>+'Part 1'!D4</f>
        <v>Statewide</v>
      </c>
      <c r="F4" s="25"/>
      <c r="G4" s="26"/>
      <c r="H4" s="26"/>
      <c r="I4" s="26"/>
      <c r="J4" s="26"/>
      <c r="K4" s="26"/>
      <c r="L4" s="26"/>
      <c r="M4" s="26"/>
      <c r="N4" s="26"/>
      <c r="O4" s="26"/>
      <c r="P4" s="26"/>
      <c r="Q4" s="98"/>
    </row>
    <row r="5" spans="1:17" ht="15" customHeight="1">
      <c r="A5" s="75" t="s">
        <v>7</v>
      </c>
      <c r="B5" s="97">
        <f>+'Part 1'!B5</f>
        <v>0</v>
      </c>
      <c r="C5" s="75" t="s">
        <v>32</v>
      </c>
      <c r="D5" s="96">
        <f>+'Part 1'!D5</f>
        <v>0</v>
      </c>
      <c r="F5" s="26"/>
      <c r="G5" s="26"/>
      <c r="H5" s="26"/>
      <c r="I5" s="26"/>
      <c r="J5" s="26"/>
      <c r="K5" s="26"/>
      <c r="L5" s="26"/>
      <c r="M5" s="26"/>
      <c r="N5" s="26"/>
      <c r="O5" s="26"/>
      <c r="P5" s="26"/>
      <c r="Q5" s="98"/>
    </row>
    <row r="6" spans="1:17" ht="30" customHeight="1">
      <c r="A6" s="86" t="s">
        <v>40</v>
      </c>
      <c r="B6" s="135" t="s">
        <v>59</v>
      </c>
      <c r="C6" s="134"/>
      <c r="D6" s="134"/>
      <c r="E6" s="134"/>
      <c r="F6" s="118"/>
      <c r="G6" s="101"/>
      <c r="H6" s="101"/>
      <c r="I6" s="101"/>
      <c r="J6" s="101"/>
      <c r="K6" s="101"/>
      <c r="L6" s="101"/>
      <c r="M6" s="101"/>
      <c r="N6" s="101"/>
      <c r="O6" s="101"/>
      <c r="P6" s="101"/>
      <c r="Q6" s="119"/>
    </row>
    <row r="7" spans="1:16" s="120" customFormat="1" ht="30" customHeight="1">
      <c r="A7" s="31" t="s">
        <v>96</v>
      </c>
      <c r="B7" s="90" t="s">
        <v>95</v>
      </c>
      <c r="C7" s="86" t="s">
        <v>0</v>
      </c>
      <c r="D7" s="102" t="str">
        <f>+'Part 1'!D7</f>
        <v>Sep-21</v>
      </c>
      <c r="E7" s="102" t="str">
        <f>+'Part 1'!E7</f>
        <v>Oct-21</v>
      </c>
      <c r="F7" s="102" t="str">
        <f>+'Part 1'!F7</f>
        <v>Nov-21</v>
      </c>
      <c r="G7" s="102" t="str">
        <f>+'Part 1'!G7</f>
        <v>Dec-21</v>
      </c>
      <c r="H7" s="102" t="str">
        <f>+'Part 1'!H7</f>
        <v>Jan-22</v>
      </c>
      <c r="I7" s="102" t="str">
        <f>+'Part 1'!I7</f>
        <v>Feb-22</v>
      </c>
      <c r="J7" s="102" t="str">
        <f>+'Part 1'!J7</f>
        <v>Mar-22</v>
      </c>
      <c r="K7" s="102" t="str">
        <f>+'Part 1'!K7</f>
        <v>Apr-22</v>
      </c>
      <c r="L7" s="102" t="str">
        <f>+'Part 1'!L7</f>
        <v>May-22</v>
      </c>
      <c r="M7" s="102" t="str">
        <f>+'Part 1'!M7</f>
        <v>Jun-22</v>
      </c>
      <c r="N7" s="102" t="str">
        <f>+'Part 1'!N7</f>
        <v>Jul-22</v>
      </c>
      <c r="O7" s="102" t="str">
        <f>+'Part 1'!O7</f>
        <v>Aug-22</v>
      </c>
      <c r="P7" s="88" t="s">
        <v>1</v>
      </c>
    </row>
    <row r="8" ht="24.75" customHeight="1">
      <c r="A8" s="122" t="s">
        <v>60</v>
      </c>
    </row>
    <row r="9" spans="1:16" s="121" customFormat="1" ht="15" customHeight="1">
      <c r="A9" s="91" t="s">
        <v>84</v>
      </c>
      <c r="B9" s="123" t="s">
        <v>99</v>
      </c>
      <c r="D9" s="124">
        <f aca="true" t="shared" si="0" ref="D9:O9">SUM(D16*D23)</f>
        <v>0</v>
      </c>
      <c r="E9" s="124">
        <f t="shared" si="0"/>
        <v>0</v>
      </c>
      <c r="F9" s="124">
        <f t="shared" si="0"/>
        <v>0</v>
      </c>
      <c r="G9" s="124">
        <f t="shared" si="0"/>
        <v>0</v>
      </c>
      <c r="H9" s="124">
        <f t="shared" si="0"/>
        <v>0</v>
      </c>
      <c r="I9" s="124">
        <f t="shared" si="0"/>
        <v>0</v>
      </c>
      <c r="J9" s="124">
        <f t="shared" si="0"/>
        <v>0</v>
      </c>
      <c r="K9" s="124">
        <f t="shared" si="0"/>
        <v>0</v>
      </c>
      <c r="L9" s="124">
        <f t="shared" si="0"/>
        <v>0</v>
      </c>
      <c r="M9" s="124">
        <f t="shared" si="0"/>
        <v>0</v>
      </c>
      <c r="N9" s="124">
        <f t="shared" si="0"/>
        <v>0</v>
      </c>
      <c r="O9" s="124">
        <f t="shared" si="0"/>
        <v>0</v>
      </c>
      <c r="P9" s="124">
        <f>SUM(D9:O9)</f>
        <v>0</v>
      </c>
    </row>
    <row r="10" spans="1:16" ht="15" customHeight="1">
      <c r="A10" s="91" t="s">
        <v>84</v>
      </c>
      <c r="B10" s="123" t="s">
        <v>100</v>
      </c>
      <c r="D10" s="124">
        <f aca="true" t="shared" si="1" ref="D10:O10">SUM(D17*D24)</f>
        <v>0</v>
      </c>
      <c r="E10" s="124">
        <f t="shared" si="1"/>
        <v>0</v>
      </c>
      <c r="F10" s="124">
        <f t="shared" si="1"/>
        <v>0</v>
      </c>
      <c r="G10" s="124">
        <f t="shared" si="1"/>
        <v>0</v>
      </c>
      <c r="H10" s="124">
        <f t="shared" si="1"/>
        <v>0</v>
      </c>
      <c r="I10" s="124">
        <f t="shared" si="1"/>
        <v>0</v>
      </c>
      <c r="J10" s="124">
        <f t="shared" si="1"/>
        <v>0</v>
      </c>
      <c r="K10" s="124">
        <f t="shared" si="1"/>
        <v>0</v>
      </c>
      <c r="L10" s="124">
        <f t="shared" si="1"/>
        <v>0</v>
      </c>
      <c r="M10" s="124">
        <f t="shared" si="1"/>
        <v>0</v>
      </c>
      <c r="N10" s="124">
        <f t="shared" si="1"/>
        <v>0</v>
      </c>
      <c r="O10" s="124">
        <f t="shared" si="1"/>
        <v>0</v>
      </c>
      <c r="P10" s="124">
        <f>SUM(D10:O10)</f>
        <v>0</v>
      </c>
    </row>
    <row r="11" spans="1:16" ht="15" customHeight="1">
      <c r="A11" s="91" t="s">
        <v>84</v>
      </c>
      <c r="B11" s="123" t="s">
        <v>101</v>
      </c>
      <c r="D11" s="124">
        <f aca="true" t="shared" si="2" ref="D11:O11">SUM(D18*D25)</f>
        <v>0</v>
      </c>
      <c r="E11" s="124">
        <f t="shared" si="2"/>
        <v>0</v>
      </c>
      <c r="F11" s="124">
        <f t="shared" si="2"/>
        <v>0</v>
      </c>
      <c r="G11" s="124">
        <f t="shared" si="2"/>
        <v>0</v>
      </c>
      <c r="H11" s="124">
        <f t="shared" si="2"/>
        <v>0</v>
      </c>
      <c r="I11" s="124">
        <f t="shared" si="2"/>
        <v>0</v>
      </c>
      <c r="J11" s="124">
        <f t="shared" si="2"/>
        <v>0</v>
      </c>
      <c r="K11" s="124">
        <f t="shared" si="2"/>
        <v>0</v>
      </c>
      <c r="L11" s="124">
        <f t="shared" si="2"/>
        <v>0</v>
      </c>
      <c r="M11" s="124">
        <f t="shared" si="2"/>
        <v>0</v>
      </c>
      <c r="N11" s="124">
        <f t="shared" si="2"/>
        <v>0</v>
      </c>
      <c r="O11" s="124">
        <f t="shared" si="2"/>
        <v>0</v>
      </c>
      <c r="P11" s="124">
        <f>SUM(D11:O11)</f>
        <v>0</v>
      </c>
    </row>
    <row r="12" spans="1:16" ht="15" customHeight="1">
      <c r="A12" s="91" t="s">
        <v>84</v>
      </c>
      <c r="B12" s="125" t="s">
        <v>102</v>
      </c>
      <c r="D12" s="124">
        <f aca="true" t="shared" si="3" ref="D12:O12">SUM(D19*D26)</f>
        <v>0</v>
      </c>
      <c r="E12" s="124">
        <f t="shared" si="3"/>
        <v>0</v>
      </c>
      <c r="F12" s="124">
        <f t="shared" si="3"/>
        <v>0</v>
      </c>
      <c r="G12" s="124">
        <f t="shared" si="3"/>
        <v>0</v>
      </c>
      <c r="H12" s="124">
        <f t="shared" si="3"/>
        <v>0</v>
      </c>
      <c r="I12" s="124">
        <f t="shared" si="3"/>
        <v>0</v>
      </c>
      <c r="J12" s="124">
        <f t="shared" si="3"/>
        <v>0</v>
      </c>
      <c r="K12" s="124">
        <f t="shared" si="3"/>
        <v>0</v>
      </c>
      <c r="L12" s="124">
        <f t="shared" si="3"/>
        <v>0</v>
      </c>
      <c r="M12" s="124">
        <f t="shared" si="3"/>
        <v>0</v>
      </c>
      <c r="N12" s="124">
        <f t="shared" si="3"/>
        <v>0</v>
      </c>
      <c r="O12" s="124">
        <f t="shared" si="3"/>
        <v>0</v>
      </c>
      <c r="P12" s="124">
        <f>SUM(D12:O12)</f>
        <v>0</v>
      </c>
    </row>
    <row r="13" spans="1:16" ht="15" customHeight="1">
      <c r="A13" s="91" t="s">
        <v>84</v>
      </c>
      <c r="B13" s="125" t="s">
        <v>103</v>
      </c>
      <c r="D13" s="124">
        <f aca="true" t="shared" si="4" ref="D13:O13">SUM(D20*D27)</f>
        <v>0</v>
      </c>
      <c r="E13" s="124">
        <f t="shared" si="4"/>
        <v>0</v>
      </c>
      <c r="F13" s="124">
        <f t="shared" si="4"/>
        <v>0</v>
      </c>
      <c r="G13" s="124">
        <f t="shared" si="4"/>
        <v>0</v>
      </c>
      <c r="H13" s="124">
        <f t="shared" si="4"/>
        <v>0</v>
      </c>
      <c r="I13" s="124">
        <f t="shared" si="4"/>
        <v>0</v>
      </c>
      <c r="J13" s="124">
        <f t="shared" si="4"/>
        <v>0</v>
      </c>
      <c r="K13" s="124">
        <f t="shared" si="4"/>
        <v>0</v>
      </c>
      <c r="L13" s="124">
        <f t="shared" si="4"/>
        <v>0</v>
      </c>
      <c r="M13" s="124">
        <f t="shared" si="4"/>
        <v>0</v>
      </c>
      <c r="N13" s="124">
        <f t="shared" si="4"/>
        <v>0</v>
      </c>
      <c r="O13" s="124">
        <f t="shared" si="4"/>
        <v>0</v>
      </c>
      <c r="P13" s="124">
        <f>SUM(D13:O13)</f>
        <v>0</v>
      </c>
    </row>
    <row r="14" spans="1:16" s="121" customFormat="1" ht="15" customHeight="1" thickBot="1">
      <c r="A14" s="91" t="s">
        <v>84</v>
      </c>
      <c r="B14" s="41" t="s">
        <v>104</v>
      </c>
      <c r="D14" s="64">
        <f>ROUND(SUM(D9:D13),0)</f>
        <v>0</v>
      </c>
      <c r="E14" s="64">
        <f>ROUND(SUM(E9:E13),0)</f>
        <v>0</v>
      </c>
      <c r="F14" s="64">
        <f>ROUND(SUM(F9:F13),0)</f>
        <v>0</v>
      </c>
      <c r="G14" s="64">
        <f>ROUND(SUM(G9:G13),0)</f>
        <v>0</v>
      </c>
      <c r="H14" s="64">
        <f>ROUND(SUM(H9:H13),0)</f>
        <v>0</v>
      </c>
      <c r="I14" s="64">
        <f aca="true" t="shared" si="5" ref="I14:O14">ROUND(SUM(I9:I13),0)</f>
        <v>0</v>
      </c>
      <c r="J14" s="64">
        <f t="shared" si="5"/>
        <v>0</v>
      </c>
      <c r="K14" s="64">
        <f t="shared" si="5"/>
        <v>0</v>
      </c>
      <c r="L14" s="64">
        <f t="shared" si="5"/>
        <v>0</v>
      </c>
      <c r="M14" s="64">
        <f t="shared" si="5"/>
        <v>0</v>
      </c>
      <c r="N14" s="64">
        <f t="shared" si="5"/>
        <v>0</v>
      </c>
      <c r="O14" s="64">
        <f t="shared" si="5"/>
        <v>0</v>
      </c>
      <c r="P14" s="64">
        <f>ROUND(SUM(P9:P13),0)</f>
        <v>0</v>
      </c>
    </row>
    <row r="15" ht="24.75" customHeight="1" thickTop="1">
      <c r="A15" s="122" t="s">
        <v>61</v>
      </c>
    </row>
    <row r="16" spans="1:26" ht="15" customHeight="1">
      <c r="A16" s="91" t="s">
        <v>84</v>
      </c>
      <c r="B16" s="123" t="s">
        <v>105</v>
      </c>
      <c r="D16" s="126"/>
      <c r="E16" s="126"/>
      <c r="F16" s="126"/>
      <c r="G16" s="126"/>
      <c r="H16" s="126"/>
      <c r="I16" s="126"/>
      <c r="J16" s="126"/>
      <c r="K16" s="126"/>
      <c r="L16" s="126"/>
      <c r="M16" s="126"/>
      <c r="N16" s="126"/>
      <c r="O16" s="126"/>
      <c r="P16" s="127">
        <f aca="true" t="shared" si="6" ref="P16:P21">IF(P23&gt;0,P9/P23,0)</f>
        <v>0</v>
      </c>
      <c r="U16" s="18"/>
      <c r="V16" s="18"/>
      <c r="W16" s="124"/>
      <c r="X16" s="18"/>
      <c r="Y16" s="18"/>
      <c r="Z16" s="124"/>
    </row>
    <row r="17" spans="1:26" ht="15" customHeight="1">
      <c r="A17" s="91" t="s">
        <v>84</v>
      </c>
      <c r="B17" s="123" t="s">
        <v>106</v>
      </c>
      <c r="D17" s="126"/>
      <c r="E17" s="126"/>
      <c r="F17" s="126"/>
      <c r="G17" s="126"/>
      <c r="H17" s="126"/>
      <c r="I17" s="126"/>
      <c r="J17" s="126"/>
      <c r="K17" s="126"/>
      <c r="L17" s="126"/>
      <c r="M17" s="126"/>
      <c r="N17" s="126"/>
      <c r="O17" s="126"/>
      <c r="P17" s="127">
        <f t="shared" si="6"/>
        <v>0</v>
      </c>
      <c r="U17" s="18"/>
      <c r="V17" s="18"/>
      <c r="W17" s="124"/>
      <c r="X17" s="18"/>
      <c r="Y17" s="18"/>
      <c r="Z17" s="124"/>
    </row>
    <row r="18" spans="1:26" ht="15" customHeight="1">
      <c r="A18" s="91" t="s">
        <v>84</v>
      </c>
      <c r="B18" s="123" t="s">
        <v>107</v>
      </c>
      <c r="D18" s="126"/>
      <c r="E18" s="126"/>
      <c r="F18" s="126"/>
      <c r="G18" s="126"/>
      <c r="H18" s="126"/>
      <c r="I18" s="126"/>
      <c r="J18" s="126"/>
      <c r="K18" s="126"/>
      <c r="L18" s="126"/>
      <c r="M18" s="126"/>
      <c r="N18" s="126"/>
      <c r="O18" s="126"/>
      <c r="P18" s="127">
        <f t="shared" si="6"/>
        <v>0</v>
      </c>
      <c r="U18" s="18"/>
      <c r="V18" s="18"/>
      <c r="W18" s="124"/>
      <c r="X18" s="18"/>
      <c r="Y18" s="18"/>
      <c r="Z18" s="124"/>
    </row>
    <row r="19" spans="1:26" ht="15" customHeight="1">
      <c r="A19" s="91" t="s">
        <v>84</v>
      </c>
      <c r="B19" s="125" t="s">
        <v>108</v>
      </c>
      <c r="D19" s="126"/>
      <c r="E19" s="126"/>
      <c r="F19" s="126"/>
      <c r="G19" s="126"/>
      <c r="H19" s="126"/>
      <c r="I19" s="126"/>
      <c r="J19" s="126"/>
      <c r="K19" s="126"/>
      <c r="L19" s="126"/>
      <c r="M19" s="126"/>
      <c r="N19" s="126"/>
      <c r="O19" s="126"/>
      <c r="P19" s="127">
        <f t="shared" si="6"/>
        <v>0</v>
      </c>
      <c r="U19" s="18"/>
      <c r="V19" s="18"/>
      <c r="W19" s="124"/>
      <c r="X19" s="18"/>
      <c r="Y19" s="18"/>
      <c r="Z19" s="124"/>
    </row>
    <row r="20" spans="1:26" ht="15" customHeight="1">
      <c r="A20" s="91" t="s">
        <v>84</v>
      </c>
      <c r="B20" s="125" t="s">
        <v>109</v>
      </c>
      <c r="D20" s="126"/>
      <c r="E20" s="126"/>
      <c r="F20" s="126"/>
      <c r="G20" s="126"/>
      <c r="H20" s="126"/>
      <c r="I20" s="126"/>
      <c r="J20" s="126"/>
      <c r="K20" s="126"/>
      <c r="L20" s="126"/>
      <c r="M20" s="126"/>
      <c r="N20" s="126"/>
      <c r="O20" s="126"/>
      <c r="P20" s="127">
        <f t="shared" si="6"/>
        <v>0</v>
      </c>
      <c r="U20" s="18"/>
      <c r="V20" s="18"/>
      <c r="W20" s="124"/>
      <c r="X20" s="18"/>
      <c r="Y20" s="18"/>
      <c r="Z20" s="124"/>
    </row>
    <row r="21" spans="1:16" ht="15" customHeight="1" thickBot="1">
      <c r="A21" s="91" t="s">
        <v>84</v>
      </c>
      <c r="B21" s="110" t="s">
        <v>110</v>
      </c>
      <c r="D21" s="128">
        <f aca="true" t="shared" si="7" ref="D21:O21">IF(D28&gt;0,D14/D28,0)</f>
        <v>0</v>
      </c>
      <c r="E21" s="128">
        <f t="shared" si="7"/>
        <v>0</v>
      </c>
      <c r="F21" s="128">
        <f t="shared" si="7"/>
        <v>0</v>
      </c>
      <c r="G21" s="128">
        <f t="shared" si="7"/>
        <v>0</v>
      </c>
      <c r="H21" s="128">
        <f t="shared" si="7"/>
        <v>0</v>
      </c>
      <c r="I21" s="128">
        <f t="shared" si="7"/>
        <v>0</v>
      </c>
      <c r="J21" s="128">
        <f t="shared" si="7"/>
        <v>0</v>
      </c>
      <c r="K21" s="128">
        <f t="shared" si="7"/>
        <v>0</v>
      </c>
      <c r="L21" s="128">
        <f t="shared" si="7"/>
        <v>0</v>
      </c>
      <c r="M21" s="128">
        <f t="shared" si="7"/>
        <v>0</v>
      </c>
      <c r="N21" s="128">
        <f t="shared" si="7"/>
        <v>0</v>
      </c>
      <c r="O21" s="128">
        <f t="shared" si="7"/>
        <v>0</v>
      </c>
      <c r="P21" s="129">
        <f t="shared" si="6"/>
        <v>0</v>
      </c>
    </row>
    <row r="22" ht="24.75" customHeight="1" thickTop="1">
      <c r="A22" s="130" t="s">
        <v>23</v>
      </c>
    </row>
    <row r="23" spans="1:16" ht="15" customHeight="1">
      <c r="A23" s="91" t="s">
        <v>84</v>
      </c>
      <c r="B23" s="123" t="s">
        <v>111</v>
      </c>
      <c r="D23" s="126"/>
      <c r="E23" s="126"/>
      <c r="F23" s="126"/>
      <c r="G23" s="126"/>
      <c r="H23" s="126"/>
      <c r="I23" s="126"/>
      <c r="J23" s="126"/>
      <c r="K23" s="126"/>
      <c r="L23" s="126"/>
      <c r="M23" s="126"/>
      <c r="N23" s="126"/>
      <c r="O23" s="126"/>
      <c r="P23" s="62">
        <f>SUM(D23:O23)</f>
        <v>0</v>
      </c>
    </row>
    <row r="24" spans="1:16" ht="15" customHeight="1">
      <c r="A24" s="91" t="s">
        <v>84</v>
      </c>
      <c r="B24" s="123" t="s">
        <v>112</v>
      </c>
      <c r="D24" s="126"/>
      <c r="E24" s="126"/>
      <c r="F24" s="126"/>
      <c r="G24" s="126"/>
      <c r="H24" s="126"/>
      <c r="I24" s="126"/>
      <c r="J24" s="126"/>
      <c r="K24" s="126"/>
      <c r="L24" s="126"/>
      <c r="M24" s="126"/>
      <c r="N24" s="126"/>
      <c r="O24" s="126"/>
      <c r="P24" s="62">
        <f>SUM(D24:O24)</f>
        <v>0</v>
      </c>
    </row>
    <row r="25" spans="1:16" ht="15" customHeight="1">
      <c r="A25" s="91" t="s">
        <v>84</v>
      </c>
      <c r="B25" s="123" t="s">
        <v>113</v>
      </c>
      <c r="D25" s="126"/>
      <c r="E25" s="126"/>
      <c r="F25" s="126"/>
      <c r="G25" s="126"/>
      <c r="H25" s="126"/>
      <c r="I25" s="126"/>
      <c r="J25" s="126"/>
      <c r="K25" s="126"/>
      <c r="L25" s="126"/>
      <c r="M25" s="126"/>
      <c r="N25" s="126"/>
      <c r="O25" s="126"/>
      <c r="P25" s="62">
        <f>SUM(D25:O25)</f>
        <v>0</v>
      </c>
    </row>
    <row r="26" spans="1:16" s="121" customFormat="1" ht="15" customHeight="1">
      <c r="A26" s="91" t="s">
        <v>84</v>
      </c>
      <c r="B26" s="125" t="s">
        <v>114</v>
      </c>
      <c r="D26" s="126"/>
      <c r="E26" s="126"/>
      <c r="F26" s="126"/>
      <c r="G26" s="126"/>
      <c r="H26" s="126"/>
      <c r="I26" s="126"/>
      <c r="J26" s="126"/>
      <c r="K26" s="126"/>
      <c r="L26" s="126"/>
      <c r="M26" s="126"/>
      <c r="N26" s="126"/>
      <c r="O26" s="126"/>
      <c r="P26" s="62">
        <f>SUM(D26:O26)</f>
        <v>0</v>
      </c>
    </row>
    <row r="27" spans="1:16" s="121" customFormat="1" ht="15" customHeight="1">
      <c r="A27" s="91" t="s">
        <v>84</v>
      </c>
      <c r="B27" s="125" t="s">
        <v>115</v>
      </c>
      <c r="D27" s="126"/>
      <c r="E27" s="126"/>
      <c r="F27" s="126"/>
      <c r="G27" s="126"/>
      <c r="H27" s="126"/>
      <c r="I27" s="126"/>
      <c r="J27" s="126"/>
      <c r="K27" s="126"/>
      <c r="L27" s="126"/>
      <c r="M27" s="126"/>
      <c r="N27" s="126"/>
      <c r="O27" s="126"/>
      <c r="P27" s="62">
        <f>SUM(D27:O27)</f>
        <v>0</v>
      </c>
    </row>
    <row r="28" spans="1:16" ht="15" customHeight="1" thickBot="1">
      <c r="A28" s="91" t="s">
        <v>84</v>
      </c>
      <c r="B28" s="48" t="s">
        <v>116</v>
      </c>
      <c r="D28" s="64">
        <f>SUM(D23:D27)</f>
        <v>0</v>
      </c>
      <c r="E28" s="64">
        <f>SUM(E23:E27)</f>
        <v>0</v>
      </c>
      <c r="F28" s="64">
        <f>SUM(F23:F27)</f>
        <v>0</v>
      </c>
      <c r="G28" s="64">
        <f>SUM(G23:G27)</f>
        <v>0</v>
      </c>
      <c r="H28" s="64">
        <f>SUM(H23:H27)</f>
        <v>0</v>
      </c>
      <c r="I28" s="64">
        <f aca="true" t="shared" si="8" ref="I28:O28">SUM(I23:I27)</f>
        <v>0</v>
      </c>
      <c r="J28" s="64">
        <f t="shared" si="8"/>
        <v>0</v>
      </c>
      <c r="K28" s="64">
        <f t="shared" si="8"/>
        <v>0</v>
      </c>
      <c r="L28" s="64">
        <f t="shared" si="8"/>
        <v>0</v>
      </c>
      <c r="M28" s="64">
        <f t="shared" si="8"/>
        <v>0</v>
      </c>
      <c r="N28" s="64">
        <f t="shared" si="8"/>
        <v>0</v>
      </c>
      <c r="O28" s="64">
        <f t="shared" si="8"/>
        <v>0</v>
      </c>
      <c r="P28" s="65">
        <f>SUM(P23:P27)</f>
        <v>0</v>
      </c>
    </row>
    <row r="29" spans="1:17" s="18" customFormat="1" ht="15" customHeight="1" thickTop="1">
      <c r="A29" s="137" t="s">
        <v>94</v>
      </c>
      <c r="B29" s="121"/>
      <c r="C29" s="121"/>
      <c r="D29" s="121"/>
      <c r="E29" s="121"/>
      <c r="F29" s="121"/>
      <c r="G29" s="121"/>
      <c r="H29" s="121"/>
      <c r="I29" s="121"/>
      <c r="J29" s="121"/>
      <c r="K29" s="121"/>
      <c r="L29" s="121"/>
      <c r="M29" s="121"/>
      <c r="N29" s="121"/>
      <c r="O29" s="121"/>
      <c r="P29" s="121"/>
      <c r="Q29" s="121"/>
    </row>
    <row r="30" spans="1:17" ht="15" customHeight="1" hidden="1">
      <c r="A30" s="32"/>
      <c r="B30" s="44"/>
      <c r="C30" s="51"/>
      <c r="P30" s="51"/>
      <c r="Q30" s="51"/>
    </row>
    <row r="32" ht="14.25" hidden="1">
      <c r="B32" s="132"/>
    </row>
    <row r="33" spans="1:2" ht="13.5" hidden="1">
      <c r="A33" s="131"/>
      <c r="B33" s="133"/>
    </row>
    <row r="34" spans="1:2" ht="13.5" hidden="1">
      <c r="A34" s="131"/>
      <c r="B34" s="133"/>
    </row>
    <row r="35" spans="1:2" ht="13.5" hidden="1">
      <c r="A35" s="131"/>
      <c r="B35" s="133"/>
    </row>
    <row r="36" spans="1:2" ht="13.5" hidden="1">
      <c r="A36" s="131"/>
      <c r="B36" s="133"/>
    </row>
    <row r="37" spans="1:2" ht="13.5" hidden="1">
      <c r="A37" s="131"/>
      <c r="B37" s="133"/>
    </row>
  </sheetData>
  <sheetProtection password="E2ED" sheet="1" objects="1" scenarios="1" formatColumns="0" formatRows="0"/>
  <mergeCells count="2">
    <mergeCell ref="A1:B1"/>
    <mergeCell ref="C1:P1"/>
  </mergeCells>
  <dataValidations count="1">
    <dataValidation type="decimal" allowBlank="1" showInputMessage="1" showErrorMessage="1" errorTitle="Non-numeric value entered." error="Only numeric entries are acceptable.  Try again." sqref="D16:O20 D23:O27">
      <formula1>-9999999999999990</formula1>
      <formula2>9999999999999990</formula2>
    </dataValidation>
  </dataValidations>
  <printOptions/>
  <pageMargins left="0.5" right="0.5" top="0.5" bottom="0.5" header="0.5" footer="0.5"/>
  <pageSetup cellComments="asDisplayed" fitToHeight="1" fitToWidth="1" horizontalDpi="600" verticalDpi="600" orientation="landscape" scale="43" r:id="rId1"/>
  <headerFooter alignWithMargins="0">
    <oddFooter>&amp;L&amp;A&amp;CDental Premiums&amp;R&amp;D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47" sqref="A47"/>
    </sheetView>
  </sheetViews>
  <sheetFormatPr defaultColWidth="0" defaultRowHeight="12.75" zeroHeight="1"/>
  <cols>
    <col min="1" max="1" width="24.83203125" style="18" customWidth="1"/>
    <col min="2" max="2" width="40.83203125" style="18" customWidth="1"/>
    <col min="3" max="3" width="25.83203125" style="18" customWidth="1"/>
    <col min="4" max="16" width="17.83203125" style="18" customWidth="1"/>
    <col min="17" max="17" width="2.83203125" style="18" customWidth="1"/>
    <col min="18" max="23" width="12.83203125" style="18" hidden="1" customWidth="1"/>
    <col min="24" max="16384" width="0" style="18" hidden="1" customWidth="1"/>
  </cols>
  <sheetData>
    <row r="1" spans="1:17" ht="30" customHeight="1">
      <c r="A1" s="243" t="s">
        <v>21</v>
      </c>
      <c r="B1" s="243"/>
      <c r="C1" s="244" t="str">
        <f>'Part 1'!C1:P1</f>
        <v>Note: Except where stated otherwise, reporting is on an incurred basis (that is, reported in the period corresponding to dates of service, rather than to date paid).  All prior quarters' data must be updated to reflect the most recent revised IBNR estimates.</v>
      </c>
      <c r="D1" s="244"/>
      <c r="E1" s="244"/>
      <c r="F1" s="244"/>
      <c r="G1" s="244"/>
      <c r="H1" s="244"/>
      <c r="I1" s="244"/>
      <c r="J1" s="244"/>
      <c r="K1" s="244"/>
      <c r="L1" s="244"/>
      <c r="M1" s="244"/>
      <c r="N1" s="244"/>
      <c r="O1" s="244"/>
      <c r="P1" s="244"/>
      <c r="Q1" s="92"/>
    </row>
    <row r="2" spans="1:17" ht="14.25">
      <c r="A2" s="86" t="str">
        <f>'Part 1'!A2</f>
        <v>Dental Contractor:  </v>
      </c>
      <c r="B2" s="93">
        <f>+'Part 1'!B2:D2</f>
        <v>0</v>
      </c>
      <c r="C2" s="93"/>
      <c r="D2" s="93"/>
      <c r="E2" s="93"/>
      <c r="F2" s="93"/>
      <c r="G2" s="93"/>
      <c r="H2" s="93"/>
      <c r="I2" s="93"/>
      <c r="J2" s="93"/>
      <c r="K2" s="93"/>
      <c r="L2" s="93"/>
      <c r="M2" s="93"/>
      <c r="N2" s="93"/>
      <c r="O2" s="93"/>
      <c r="P2" s="93"/>
      <c r="Q2" s="89"/>
    </row>
    <row r="3" spans="1:17" ht="14.25">
      <c r="A3" s="75" t="s">
        <v>5</v>
      </c>
      <c r="B3" s="87">
        <f>+'Part 1'!B3</f>
        <v>2022</v>
      </c>
      <c r="C3" s="84" t="s">
        <v>20</v>
      </c>
      <c r="D3" s="94" t="str">
        <f>+'Part 1'!D3</f>
        <v>Medicaid Dental</v>
      </c>
      <c r="F3" s="95"/>
      <c r="G3" s="22"/>
      <c r="H3" s="22"/>
      <c r="I3" s="22"/>
      <c r="J3" s="22"/>
      <c r="K3" s="22"/>
      <c r="L3" s="22"/>
      <c r="M3" s="22"/>
      <c r="N3" s="22"/>
      <c r="O3" s="22"/>
      <c r="P3" s="23"/>
      <c r="Q3" s="89"/>
    </row>
    <row r="4" spans="1:17" ht="14.25">
      <c r="A4" s="75" t="s">
        <v>6</v>
      </c>
      <c r="B4" s="96">
        <f>+'Part 1'!B4</f>
        <v>0</v>
      </c>
      <c r="C4" s="85" t="s">
        <v>35</v>
      </c>
      <c r="D4" s="97" t="str">
        <f>+'Part 1'!D4</f>
        <v>Statewide</v>
      </c>
      <c r="F4" s="25"/>
      <c r="G4" s="26"/>
      <c r="H4" s="26"/>
      <c r="I4" s="26"/>
      <c r="J4" s="26"/>
      <c r="K4" s="26"/>
      <c r="L4" s="26"/>
      <c r="M4" s="26"/>
      <c r="N4" s="26"/>
      <c r="O4" s="26"/>
      <c r="P4" s="26"/>
      <c r="Q4" s="98"/>
    </row>
    <row r="5" spans="1:17" ht="14.25">
      <c r="A5" s="75" t="s">
        <v>7</v>
      </c>
      <c r="B5" s="97">
        <f>+'Part 1'!B5</f>
        <v>0</v>
      </c>
      <c r="C5" s="75" t="s">
        <v>32</v>
      </c>
      <c r="D5" s="96">
        <f>+'Part 1'!D5</f>
        <v>0</v>
      </c>
      <c r="F5" s="26"/>
      <c r="G5" s="26"/>
      <c r="H5" s="26"/>
      <c r="I5" s="26"/>
      <c r="J5" s="26"/>
      <c r="K5" s="26"/>
      <c r="L5" s="26"/>
      <c r="M5" s="26"/>
      <c r="N5" s="26"/>
      <c r="O5" s="26"/>
      <c r="P5" s="26"/>
      <c r="Q5" s="98"/>
    </row>
    <row r="6" spans="1:17" ht="30" customHeight="1">
      <c r="A6" s="86" t="s">
        <v>39</v>
      </c>
      <c r="B6" s="93" t="s">
        <v>67</v>
      </c>
      <c r="C6" s="134"/>
      <c r="D6" s="134"/>
      <c r="E6" s="134"/>
      <c r="F6" s="118"/>
      <c r="G6" s="101"/>
      <c r="H6" s="101"/>
      <c r="I6" s="101"/>
      <c r="J6" s="101"/>
      <c r="K6" s="101"/>
      <c r="L6" s="101"/>
      <c r="M6" s="101"/>
      <c r="N6" s="101"/>
      <c r="O6" s="101"/>
      <c r="P6" s="101"/>
      <c r="Q6" s="119"/>
    </row>
    <row r="7" spans="1:17" s="138" customFormat="1" ht="30" customHeight="1">
      <c r="A7" s="31" t="s">
        <v>83</v>
      </c>
      <c r="B7" s="90" t="s">
        <v>95</v>
      </c>
      <c r="C7" s="86" t="s">
        <v>0</v>
      </c>
      <c r="D7" s="102" t="str">
        <f>+'Part 1'!D7</f>
        <v>Sep-21</v>
      </c>
      <c r="E7" s="102" t="str">
        <f>+'Part 1'!E7</f>
        <v>Oct-21</v>
      </c>
      <c r="F7" s="102" t="str">
        <f>+'Part 1'!F7</f>
        <v>Nov-21</v>
      </c>
      <c r="G7" s="102" t="str">
        <f>+'Part 1'!G7</f>
        <v>Dec-21</v>
      </c>
      <c r="H7" s="102" t="str">
        <f>+'Part 1'!H7</f>
        <v>Jan-22</v>
      </c>
      <c r="I7" s="102" t="str">
        <f>+'Part 1'!I7</f>
        <v>Feb-22</v>
      </c>
      <c r="J7" s="102" t="str">
        <f>+'Part 1'!J7</f>
        <v>Mar-22</v>
      </c>
      <c r="K7" s="102" t="str">
        <f>+'Part 1'!K7</f>
        <v>Apr-22</v>
      </c>
      <c r="L7" s="102" t="str">
        <f>+'Part 1'!L7</f>
        <v>May-22</v>
      </c>
      <c r="M7" s="102" t="str">
        <f>+'Part 1'!M7</f>
        <v>Jun-22</v>
      </c>
      <c r="N7" s="102" t="str">
        <f>+'Part 1'!N7</f>
        <v>Jul-22</v>
      </c>
      <c r="O7" s="102" t="str">
        <f>+'Part 1'!O7</f>
        <v>Aug-22</v>
      </c>
      <c r="P7" s="88" t="s">
        <v>1</v>
      </c>
      <c r="Q7" s="139"/>
    </row>
    <row r="8" spans="1:17" ht="24.75" customHeight="1">
      <c r="A8" s="130" t="s">
        <v>81</v>
      </c>
      <c r="C8" s="44"/>
      <c r="D8" s="44"/>
      <c r="E8" s="44"/>
      <c r="F8" s="44"/>
      <c r="G8" s="44"/>
      <c r="H8" s="44"/>
      <c r="I8" s="44"/>
      <c r="J8" s="44"/>
      <c r="K8" s="44"/>
      <c r="L8" s="44"/>
      <c r="M8" s="44"/>
      <c r="N8" s="44"/>
      <c r="O8" s="44"/>
      <c r="P8" s="44"/>
      <c r="Q8" s="44"/>
    </row>
    <row r="9" spans="1:17" ht="13.5">
      <c r="A9" s="91" t="s">
        <v>84</v>
      </c>
      <c r="B9" s="140" t="s">
        <v>99</v>
      </c>
      <c r="C9" s="43"/>
      <c r="D9" s="126"/>
      <c r="E9" s="126"/>
      <c r="F9" s="126"/>
      <c r="G9" s="126"/>
      <c r="H9" s="126"/>
      <c r="I9" s="126"/>
      <c r="J9" s="126"/>
      <c r="K9" s="126"/>
      <c r="L9" s="126"/>
      <c r="M9" s="126"/>
      <c r="N9" s="126"/>
      <c r="O9" s="126"/>
      <c r="P9" s="59">
        <f>SUM(D9:O9)</f>
        <v>0</v>
      </c>
      <c r="Q9" s="47"/>
    </row>
    <row r="10" spans="1:17" ht="13.5">
      <c r="A10" s="91" t="s">
        <v>84</v>
      </c>
      <c r="B10" s="140" t="s">
        <v>100</v>
      </c>
      <c r="C10" s="43"/>
      <c r="D10" s="126"/>
      <c r="E10" s="126"/>
      <c r="F10" s="126"/>
      <c r="G10" s="126"/>
      <c r="H10" s="126"/>
      <c r="I10" s="126"/>
      <c r="J10" s="126"/>
      <c r="K10" s="126"/>
      <c r="L10" s="126"/>
      <c r="M10" s="126"/>
      <c r="N10" s="126"/>
      <c r="O10" s="126"/>
      <c r="P10" s="59">
        <f>SUM(D10:O10)</f>
        <v>0</v>
      </c>
      <c r="Q10" s="47"/>
    </row>
    <row r="11" spans="1:17" ht="13.5">
      <c r="A11" s="91" t="s">
        <v>84</v>
      </c>
      <c r="B11" s="140" t="s">
        <v>101</v>
      </c>
      <c r="C11" s="43"/>
      <c r="D11" s="126"/>
      <c r="E11" s="126"/>
      <c r="F11" s="126"/>
      <c r="G11" s="126"/>
      <c r="H11" s="126"/>
      <c r="I11" s="126"/>
      <c r="J11" s="126"/>
      <c r="K11" s="126"/>
      <c r="L11" s="126"/>
      <c r="M11" s="126"/>
      <c r="N11" s="126"/>
      <c r="O11" s="126"/>
      <c r="P11" s="59">
        <f>SUM(D11:O11)</f>
        <v>0</v>
      </c>
      <c r="Q11" s="47"/>
    </row>
    <row r="12" spans="1:17" ht="13.5">
      <c r="A12" s="91" t="s">
        <v>84</v>
      </c>
      <c r="B12" s="125" t="s">
        <v>102</v>
      </c>
      <c r="C12" s="43"/>
      <c r="D12" s="126"/>
      <c r="E12" s="126"/>
      <c r="F12" s="126"/>
      <c r="G12" s="126"/>
      <c r="H12" s="126"/>
      <c r="I12" s="126"/>
      <c r="J12" s="126"/>
      <c r="K12" s="126"/>
      <c r="L12" s="126"/>
      <c r="M12" s="126"/>
      <c r="N12" s="126"/>
      <c r="O12" s="126"/>
      <c r="P12" s="59">
        <f>SUM(D12:O12)</f>
        <v>0</v>
      </c>
      <c r="Q12" s="47"/>
    </row>
    <row r="13" spans="1:17" ht="13.5">
      <c r="A13" s="91" t="s">
        <v>84</v>
      </c>
      <c r="B13" s="125" t="s">
        <v>103</v>
      </c>
      <c r="C13" s="43"/>
      <c r="D13" s="126"/>
      <c r="E13" s="126"/>
      <c r="F13" s="126"/>
      <c r="G13" s="126"/>
      <c r="H13" s="126"/>
      <c r="I13" s="126"/>
      <c r="J13" s="126"/>
      <c r="K13" s="126"/>
      <c r="L13" s="126"/>
      <c r="M13" s="126"/>
      <c r="N13" s="126"/>
      <c r="O13" s="126"/>
      <c r="P13" s="59">
        <f>SUM(D13:O13)</f>
        <v>0</v>
      </c>
      <c r="Q13" s="47"/>
    </row>
    <row r="14" spans="1:17" ht="15" thickBot="1">
      <c r="A14" s="91" t="s">
        <v>84</v>
      </c>
      <c r="B14" s="33" t="s">
        <v>117</v>
      </c>
      <c r="C14" s="43"/>
      <c r="D14" s="64">
        <f>ROUND(SUM(D9:D13),0)</f>
        <v>0</v>
      </c>
      <c r="E14" s="64">
        <f>ROUND(SUM(E9:E13),0)</f>
        <v>0</v>
      </c>
      <c r="F14" s="64">
        <f>ROUND(SUM(F9:F13),0)</f>
        <v>0</v>
      </c>
      <c r="G14" s="64">
        <f>ROUND(SUM(G9:G13),0)</f>
        <v>0</v>
      </c>
      <c r="H14" s="64">
        <f>ROUND(SUM(H9:H13),0)</f>
        <v>0</v>
      </c>
      <c r="I14" s="64">
        <f aca="true" t="shared" si="0" ref="I14:O14">ROUND(SUM(I9:I13),0)</f>
        <v>0</v>
      </c>
      <c r="J14" s="64">
        <f t="shared" si="0"/>
        <v>0</v>
      </c>
      <c r="K14" s="64">
        <f t="shared" si="0"/>
        <v>0</v>
      </c>
      <c r="L14" s="64">
        <f t="shared" si="0"/>
        <v>0</v>
      </c>
      <c r="M14" s="64">
        <f t="shared" si="0"/>
        <v>0</v>
      </c>
      <c r="N14" s="64">
        <f t="shared" si="0"/>
        <v>0</v>
      </c>
      <c r="O14" s="64">
        <f t="shared" si="0"/>
        <v>0</v>
      </c>
      <c r="P14" s="65">
        <f>ROUND(SUM(P9:P13),0)</f>
        <v>0</v>
      </c>
      <c r="Q14" s="43"/>
    </row>
    <row r="15" spans="1:17" ht="24.75" customHeight="1" thickTop="1">
      <c r="A15" s="141" t="s">
        <v>33</v>
      </c>
      <c r="C15" s="141"/>
      <c r="D15" s="141"/>
      <c r="E15" s="141"/>
      <c r="F15" s="141"/>
      <c r="G15" s="141"/>
      <c r="H15" s="141"/>
      <c r="I15" s="141"/>
      <c r="J15" s="141"/>
      <c r="K15" s="141"/>
      <c r="L15" s="141"/>
      <c r="M15" s="141"/>
      <c r="N15" s="141"/>
      <c r="O15" s="141"/>
      <c r="P15" s="141"/>
      <c r="Q15" s="43"/>
    </row>
    <row r="16" spans="1:17" ht="13.5">
      <c r="A16" s="148" t="s">
        <v>84</v>
      </c>
      <c r="B16" s="140" t="s">
        <v>105</v>
      </c>
      <c r="C16" s="43"/>
      <c r="D16" s="126"/>
      <c r="E16" s="126"/>
      <c r="F16" s="126"/>
      <c r="G16" s="126"/>
      <c r="H16" s="126"/>
      <c r="I16" s="126"/>
      <c r="J16" s="126"/>
      <c r="K16" s="126"/>
      <c r="L16" s="126"/>
      <c r="M16" s="126"/>
      <c r="N16" s="126"/>
      <c r="O16" s="126"/>
      <c r="P16" s="59">
        <f>SUM(D16:O16)</f>
        <v>0</v>
      </c>
      <c r="Q16" s="47"/>
    </row>
    <row r="17" spans="1:17" ht="13.5">
      <c r="A17" s="148" t="s">
        <v>84</v>
      </c>
      <c r="B17" s="140" t="s">
        <v>106</v>
      </c>
      <c r="C17" s="43"/>
      <c r="D17" s="126"/>
      <c r="E17" s="126"/>
      <c r="F17" s="126"/>
      <c r="G17" s="126"/>
      <c r="H17" s="126"/>
      <c r="I17" s="126"/>
      <c r="J17" s="126"/>
      <c r="K17" s="126"/>
      <c r="L17" s="126"/>
      <c r="M17" s="126"/>
      <c r="N17" s="126"/>
      <c r="O17" s="126"/>
      <c r="P17" s="59">
        <f>SUM(D17:O17)</f>
        <v>0</v>
      </c>
      <c r="Q17" s="47"/>
    </row>
    <row r="18" spans="1:17" ht="13.5">
      <c r="A18" s="148" t="s">
        <v>84</v>
      </c>
      <c r="B18" s="140" t="s">
        <v>107</v>
      </c>
      <c r="C18" s="43"/>
      <c r="D18" s="126"/>
      <c r="E18" s="126"/>
      <c r="F18" s="126"/>
      <c r="G18" s="126"/>
      <c r="H18" s="126"/>
      <c r="I18" s="126"/>
      <c r="J18" s="126"/>
      <c r="K18" s="126"/>
      <c r="L18" s="126"/>
      <c r="M18" s="126"/>
      <c r="N18" s="126"/>
      <c r="O18" s="126"/>
      <c r="P18" s="59">
        <f>SUM(D18:O18)</f>
        <v>0</v>
      </c>
      <c r="Q18" s="47"/>
    </row>
    <row r="19" spans="1:17" ht="13.5">
      <c r="A19" s="148" t="s">
        <v>84</v>
      </c>
      <c r="B19" s="125" t="s">
        <v>108</v>
      </c>
      <c r="C19" s="43"/>
      <c r="D19" s="126"/>
      <c r="E19" s="126"/>
      <c r="F19" s="126"/>
      <c r="G19" s="126"/>
      <c r="H19" s="126"/>
      <c r="I19" s="126"/>
      <c r="J19" s="126"/>
      <c r="K19" s="126"/>
      <c r="L19" s="126"/>
      <c r="M19" s="126"/>
      <c r="N19" s="126"/>
      <c r="O19" s="126"/>
      <c r="P19" s="59">
        <f>SUM(D19:O19)</f>
        <v>0</v>
      </c>
      <c r="Q19" s="47"/>
    </row>
    <row r="20" spans="1:17" ht="13.5">
      <c r="A20" s="148" t="s">
        <v>84</v>
      </c>
      <c r="B20" s="125" t="s">
        <v>109</v>
      </c>
      <c r="C20" s="43"/>
      <c r="D20" s="126"/>
      <c r="E20" s="126"/>
      <c r="F20" s="126"/>
      <c r="G20" s="126"/>
      <c r="H20" s="126"/>
      <c r="I20" s="126"/>
      <c r="J20" s="126"/>
      <c r="K20" s="126"/>
      <c r="L20" s="126"/>
      <c r="M20" s="126"/>
      <c r="N20" s="126"/>
      <c r="O20" s="126"/>
      <c r="P20" s="59">
        <f>SUM(D20:O20)</f>
        <v>0</v>
      </c>
      <c r="Q20" s="47"/>
    </row>
    <row r="21" spans="1:17" ht="15" thickBot="1">
      <c r="A21" s="148" t="s">
        <v>84</v>
      </c>
      <c r="B21" s="28" t="s">
        <v>118</v>
      </c>
      <c r="C21" s="43"/>
      <c r="D21" s="64">
        <f>ROUND(SUM(D16:D20),0)</f>
        <v>0</v>
      </c>
      <c r="E21" s="64">
        <f>ROUND(SUM(E16:E20),0)</f>
        <v>0</v>
      </c>
      <c r="F21" s="64">
        <f>ROUND(SUM(F16:F20),0)</f>
        <v>0</v>
      </c>
      <c r="G21" s="64">
        <f>ROUND(SUM(G16:G20),0)</f>
        <v>0</v>
      </c>
      <c r="H21" s="64">
        <f>ROUND(SUM(H16:H20),0)</f>
        <v>0</v>
      </c>
      <c r="I21" s="64">
        <f aca="true" t="shared" si="1" ref="I21:O21">ROUND(SUM(I16:I20),0)</f>
        <v>0</v>
      </c>
      <c r="J21" s="64">
        <f t="shared" si="1"/>
        <v>0</v>
      </c>
      <c r="K21" s="64">
        <f t="shared" si="1"/>
        <v>0</v>
      </c>
      <c r="L21" s="64">
        <f t="shared" si="1"/>
        <v>0</v>
      </c>
      <c r="M21" s="64">
        <f t="shared" si="1"/>
        <v>0</v>
      </c>
      <c r="N21" s="64">
        <f t="shared" si="1"/>
        <v>0</v>
      </c>
      <c r="O21" s="64">
        <f t="shared" si="1"/>
        <v>0</v>
      </c>
      <c r="P21" s="65">
        <f>ROUND(SUM(P16:P20),0)</f>
        <v>0</v>
      </c>
      <c r="Q21" s="43"/>
    </row>
    <row r="22" spans="1:17" ht="24.75" customHeight="1" thickTop="1">
      <c r="A22" s="141" t="s">
        <v>34</v>
      </c>
      <c r="C22" s="141"/>
      <c r="D22" s="141"/>
      <c r="E22" s="141"/>
      <c r="F22" s="44"/>
      <c r="G22" s="44"/>
      <c r="H22" s="44"/>
      <c r="I22" s="44"/>
      <c r="J22" s="44"/>
      <c r="K22" s="44"/>
      <c r="L22" s="44"/>
      <c r="M22" s="44"/>
      <c r="N22" s="44"/>
      <c r="O22" s="44"/>
      <c r="P22" s="44"/>
      <c r="Q22" s="33"/>
    </row>
    <row r="23" spans="1:17" ht="13.5">
      <c r="A23" s="91" t="s">
        <v>84</v>
      </c>
      <c r="B23" s="140" t="s">
        <v>111</v>
      </c>
      <c r="C23" s="43"/>
      <c r="D23" s="126"/>
      <c r="E23" s="126"/>
      <c r="F23" s="126"/>
      <c r="G23" s="126"/>
      <c r="H23" s="126"/>
      <c r="I23" s="126"/>
      <c r="J23" s="126"/>
      <c r="K23" s="126"/>
      <c r="L23" s="126"/>
      <c r="M23" s="126"/>
      <c r="N23" s="126"/>
      <c r="O23" s="126"/>
      <c r="P23" s="59">
        <f>SUM(D23:O23)</f>
        <v>0</v>
      </c>
      <c r="Q23" s="47"/>
    </row>
    <row r="24" spans="1:17" ht="13.5">
      <c r="A24" s="91" t="s">
        <v>84</v>
      </c>
      <c r="B24" s="140" t="s">
        <v>112</v>
      </c>
      <c r="C24" s="43"/>
      <c r="D24" s="126"/>
      <c r="E24" s="126"/>
      <c r="F24" s="126"/>
      <c r="G24" s="126"/>
      <c r="H24" s="126"/>
      <c r="I24" s="126"/>
      <c r="J24" s="126"/>
      <c r="K24" s="126"/>
      <c r="L24" s="126"/>
      <c r="M24" s="126"/>
      <c r="N24" s="126"/>
      <c r="O24" s="126"/>
      <c r="P24" s="59">
        <f>SUM(D24:O24)</f>
        <v>0</v>
      </c>
      <c r="Q24" s="47"/>
    </row>
    <row r="25" spans="1:17" ht="13.5">
      <c r="A25" s="91" t="s">
        <v>84</v>
      </c>
      <c r="B25" s="140" t="s">
        <v>113</v>
      </c>
      <c r="C25" s="43"/>
      <c r="D25" s="126"/>
      <c r="E25" s="126"/>
      <c r="F25" s="126"/>
      <c r="G25" s="126"/>
      <c r="H25" s="126"/>
      <c r="I25" s="126"/>
      <c r="J25" s="126"/>
      <c r="K25" s="126"/>
      <c r="L25" s="126"/>
      <c r="M25" s="126"/>
      <c r="N25" s="126"/>
      <c r="O25" s="126"/>
      <c r="P25" s="59">
        <f>SUM(D25:O25)</f>
        <v>0</v>
      </c>
      <c r="Q25" s="47"/>
    </row>
    <row r="26" spans="1:17" ht="13.5">
      <c r="A26" s="91" t="s">
        <v>84</v>
      </c>
      <c r="B26" s="125" t="s">
        <v>114</v>
      </c>
      <c r="C26" s="43"/>
      <c r="D26" s="126"/>
      <c r="E26" s="126"/>
      <c r="F26" s="126"/>
      <c r="G26" s="126"/>
      <c r="H26" s="126"/>
      <c r="I26" s="126"/>
      <c r="J26" s="126"/>
      <c r="K26" s="126"/>
      <c r="L26" s="126"/>
      <c r="M26" s="126"/>
      <c r="N26" s="126"/>
      <c r="O26" s="126"/>
      <c r="P26" s="59">
        <f>SUM(D26:O26)</f>
        <v>0</v>
      </c>
      <c r="Q26" s="47"/>
    </row>
    <row r="27" spans="1:17" ht="13.5">
      <c r="A27" s="91" t="s">
        <v>84</v>
      </c>
      <c r="B27" s="125" t="s">
        <v>115</v>
      </c>
      <c r="C27" s="43"/>
      <c r="D27" s="126"/>
      <c r="E27" s="126"/>
      <c r="F27" s="126"/>
      <c r="G27" s="126"/>
      <c r="H27" s="126"/>
      <c r="I27" s="126"/>
      <c r="J27" s="126"/>
      <c r="K27" s="126"/>
      <c r="L27" s="126"/>
      <c r="M27" s="126"/>
      <c r="N27" s="126"/>
      <c r="O27" s="126"/>
      <c r="P27" s="59">
        <f>SUM(D27:O27)</f>
        <v>0</v>
      </c>
      <c r="Q27" s="47"/>
    </row>
    <row r="28" spans="1:17" ht="14.25" thickBot="1">
      <c r="A28" s="91" t="s">
        <v>84</v>
      </c>
      <c r="B28" s="28" t="s">
        <v>119</v>
      </c>
      <c r="C28" s="43"/>
      <c r="D28" s="64">
        <f>ROUND(SUM(D23:D27),0)</f>
        <v>0</v>
      </c>
      <c r="E28" s="64">
        <f>ROUND(SUM(E23:E27),0)</f>
        <v>0</v>
      </c>
      <c r="F28" s="64">
        <f>ROUND(SUM(F23:F27),0)</f>
        <v>0</v>
      </c>
      <c r="G28" s="64">
        <f>ROUND(SUM(G23:G27),0)</f>
        <v>0</v>
      </c>
      <c r="H28" s="64">
        <f>ROUND(SUM(H23:H27),0)</f>
        <v>0</v>
      </c>
      <c r="I28" s="64">
        <f aca="true" t="shared" si="2" ref="I28:O28">ROUND(SUM(I23:I27),0)</f>
        <v>0</v>
      </c>
      <c r="J28" s="64">
        <f t="shared" si="2"/>
        <v>0</v>
      </c>
      <c r="K28" s="64">
        <f t="shared" si="2"/>
        <v>0</v>
      </c>
      <c r="L28" s="64">
        <f t="shared" si="2"/>
        <v>0</v>
      </c>
      <c r="M28" s="64">
        <f t="shared" si="2"/>
        <v>0</v>
      </c>
      <c r="N28" s="64">
        <f t="shared" si="2"/>
        <v>0</v>
      </c>
      <c r="O28" s="64">
        <f t="shared" si="2"/>
        <v>0</v>
      </c>
      <c r="P28" s="64">
        <f>ROUND(SUM(P23:P27),0)</f>
        <v>0</v>
      </c>
      <c r="Q28" s="43"/>
    </row>
    <row r="29" spans="1:17" ht="24.75" customHeight="1" thickTop="1">
      <c r="A29" s="142" t="s">
        <v>74</v>
      </c>
      <c r="C29" s="43"/>
      <c r="D29" s="43"/>
      <c r="E29" s="43"/>
      <c r="F29" s="43"/>
      <c r="G29" s="43"/>
      <c r="H29" s="43"/>
      <c r="I29" s="43"/>
      <c r="J29" s="43"/>
      <c r="K29" s="43"/>
      <c r="L29" s="43"/>
      <c r="M29" s="43"/>
      <c r="N29" s="43"/>
      <c r="O29" s="43"/>
      <c r="P29" s="43"/>
      <c r="Q29" s="43"/>
    </row>
    <row r="30" spans="1:17" s="55" customFormat="1" ht="13.5">
      <c r="A30" s="91" t="s">
        <v>84</v>
      </c>
      <c r="B30" s="33" t="s">
        <v>120</v>
      </c>
      <c r="C30" s="43"/>
      <c r="D30" s="43">
        <f>'Part 5'!D15</f>
        <v>0</v>
      </c>
      <c r="E30" s="43">
        <f>'Part 5'!E15</f>
        <v>0</v>
      </c>
      <c r="F30" s="43">
        <f>'Part 5'!F15</f>
        <v>0</v>
      </c>
      <c r="G30" s="43">
        <f>'Part 5'!G15</f>
        <v>0</v>
      </c>
      <c r="H30" s="43">
        <f>'Part 5'!H15</f>
        <v>0</v>
      </c>
      <c r="I30" s="43">
        <f>'Part 5'!I15</f>
        <v>0</v>
      </c>
      <c r="J30" s="43">
        <f>'Part 5'!J15</f>
        <v>0</v>
      </c>
      <c r="K30" s="43">
        <f>'Part 5'!K15</f>
        <v>0</v>
      </c>
      <c r="L30" s="43">
        <f>'Part 5'!L15</f>
        <v>0</v>
      </c>
      <c r="M30" s="43">
        <f>'Part 5'!M15</f>
        <v>0</v>
      </c>
      <c r="N30" s="43">
        <f>'Part 5'!N15</f>
        <v>0</v>
      </c>
      <c r="O30" s="43">
        <f>'Part 5'!O15</f>
        <v>0</v>
      </c>
      <c r="P30" s="43">
        <f>'Part 5'!P15</f>
        <v>0</v>
      </c>
      <c r="Q30" s="43"/>
    </row>
    <row r="31" spans="1:17" ht="24.75" customHeight="1">
      <c r="A31" s="141" t="s">
        <v>75</v>
      </c>
      <c r="C31" s="141"/>
      <c r="D31" s="141"/>
      <c r="E31" s="141"/>
      <c r="F31" s="44"/>
      <c r="G31" s="44"/>
      <c r="H31" s="44"/>
      <c r="I31" s="44"/>
      <c r="J31" s="44"/>
      <c r="K31" s="44"/>
      <c r="L31" s="44"/>
      <c r="M31" s="44"/>
      <c r="N31" s="44"/>
      <c r="O31" s="44"/>
      <c r="P31" s="44"/>
      <c r="Q31" s="33"/>
    </row>
    <row r="32" spans="1:17" ht="13.5">
      <c r="A32" s="91" t="s">
        <v>84</v>
      </c>
      <c r="B32" s="197" t="s">
        <v>121</v>
      </c>
      <c r="C32" s="43"/>
      <c r="D32" s="126"/>
      <c r="E32" s="126"/>
      <c r="F32" s="126"/>
      <c r="G32" s="126"/>
      <c r="H32" s="126"/>
      <c r="I32" s="126"/>
      <c r="J32" s="126"/>
      <c r="K32" s="126"/>
      <c r="L32" s="126"/>
      <c r="M32" s="126"/>
      <c r="N32" s="126"/>
      <c r="O32" s="126"/>
      <c r="P32" s="59">
        <f>SUM(D32:O32)</f>
        <v>0</v>
      </c>
      <c r="Q32" s="47"/>
    </row>
    <row r="33" spans="1:17" ht="15" thickBot="1">
      <c r="A33" s="91" t="s">
        <v>84</v>
      </c>
      <c r="B33" s="33" t="s">
        <v>130</v>
      </c>
      <c r="C33" s="43"/>
      <c r="D33" s="64">
        <f aca="true" t="shared" si="3" ref="D33:P33">ROUND(SUM(D32:D32),0)</f>
        <v>0</v>
      </c>
      <c r="E33" s="64">
        <f t="shared" si="3"/>
        <v>0</v>
      </c>
      <c r="F33" s="64">
        <f t="shared" si="3"/>
        <v>0</v>
      </c>
      <c r="G33" s="64">
        <f t="shared" si="3"/>
        <v>0</v>
      </c>
      <c r="H33" s="64">
        <f t="shared" si="3"/>
        <v>0</v>
      </c>
      <c r="I33" s="64">
        <f t="shared" si="3"/>
        <v>0</v>
      </c>
      <c r="J33" s="64">
        <f t="shared" si="3"/>
        <v>0</v>
      </c>
      <c r="K33" s="64">
        <f t="shared" si="3"/>
        <v>0</v>
      </c>
      <c r="L33" s="64">
        <f t="shared" si="3"/>
        <v>0</v>
      </c>
      <c r="M33" s="64">
        <f t="shared" si="3"/>
        <v>0</v>
      </c>
      <c r="N33" s="64">
        <f t="shared" si="3"/>
        <v>0</v>
      </c>
      <c r="O33" s="64">
        <f t="shared" si="3"/>
        <v>0</v>
      </c>
      <c r="P33" s="65">
        <f t="shared" si="3"/>
        <v>0</v>
      </c>
      <c r="Q33" s="43"/>
    </row>
    <row r="34" spans="1:17" ht="24.75" customHeight="1" thickTop="1">
      <c r="A34" s="141" t="s">
        <v>80</v>
      </c>
      <c r="B34" s="55"/>
      <c r="C34" s="141"/>
      <c r="D34" s="141"/>
      <c r="E34" s="141"/>
      <c r="F34" s="44"/>
      <c r="G34" s="44"/>
      <c r="H34" s="44"/>
      <c r="I34" s="44"/>
      <c r="J34" s="44"/>
      <c r="K34" s="44"/>
      <c r="L34" s="44"/>
      <c r="M34" s="44"/>
      <c r="N34" s="44"/>
      <c r="O34" s="44"/>
      <c r="P34" s="44"/>
      <c r="Q34" s="33"/>
    </row>
    <row r="35" spans="1:17" ht="13.5">
      <c r="A35" s="91" t="s">
        <v>84</v>
      </c>
      <c r="B35" s="197" t="s">
        <v>122</v>
      </c>
      <c r="C35" s="43"/>
      <c r="D35" s="126"/>
      <c r="E35" s="126"/>
      <c r="F35" s="126"/>
      <c r="G35" s="126"/>
      <c r="H35" s="126"/>
      <c r="I35" s="126"/>
      <c r="J35" s="126"/>
      <c r="K35" s="126"/>
      <c r="L35" s="126"/>
      <c r="M35" s="126"/>
      <c r="N35" s="126"/>
      <c r="O35" s="126"/>
      <c r="P35" s="59">
        <f>SUM(D35:O35)</f>
        <v>0</v>
      </c>
      <c r="Q35" s="47"/>
    </row>
    <row r="36" spans="1:17" ht="15" thickBot="1">
      <c r="A36" s="91" t="s">
        <v>84</v>
      </c>
      <c r="B36" s="33" t="s">
        <v>123</v>
      </c>
      <c r="C36" s="43"/>
      <c r="D36" s="64">
        <f aca="true" t="shared" si="4" ref="D36:P36">ROUND(SUM(D35:D35),0)</f>
        <v>0</v>
      </c>
      <c r="E36" s="64">
        <f t="shared" si="4"/>
        <v>0</v>
      </c>
      <c r="F36" s="64">
        <f t="shared" si="4"/>
        <v>0</v>
      </c>
      <c r="G36" s="64">
        <f t="shared" si="4"/>
        <v>0</v>
      </c>
      <c r="H36" s="64">
        <f t="shared" si="4"/>
        <v>0</v>
      </c>
      <c r="I36" s="64">
        <f t="shared" si="4"/>
        <v>0</v>
      </c>
      <c r="J36" s="64">
        <f t="shared" si="4"/>
        <v>0</v>
      </c>
      <c r="K36" s="64">
        <f t="shared" si="4"/>
        <v>0</v>
      </c>
      <c r="L36" s="64">
        <f t="shared" si="4"/>
        <v>0</v>
      </c>
      <c r="M36" s="64">
        <f t="shared" si="4"/>
        <v>0</v>
      </c>
      <c r="N36" s="64">
        <f t="shared" si="4"/>
        <v>0</v>
      </c>
      <c r="O36" s="64">
        <f t="shared" si="4"/>
        <v>0</v>
      </c>
      <c r="P36" s="65">
        <f t="shared" si="4"/>
        <v>0</v>
      </c>
      <c r="Q36" s="43"/>
    </row>
    <row r="37" spans="1:17" ht="24.75" customHeight="1" thickTop="1">
      <c r="A37" s="141" t="s">
        <v>66</v>
      </c>
      <c r="C37" s="141"/>
      <c r="D37" s="141"/>
      <c r="E37" s="141"/>
      <c r="F37" s="44"/>
      <c r="G37" s="44"/>
      <c r="H37" s="44"/>
      <c r="I37" s="44"/>
      <c r="J37" s="44"/>
      <c r="K37" s="44"/>
      <c r="L37" s="44"/>
      <c r="M37" s="44"/>
      <c r="N37" s="44"/>
      <c r="O37" s="44"/>
      <c r="P37" s="44"/>
      <c r="Q37" s="33"/>
    </row>
    <row r="38" spans="1:17" ht="13.5">
      <c r="A38" s="91" t="s">
        <v>84</v>
      </c>
      <c r="B38" s="140" t="s">
        <v>124</v>
      </c>
      <c r="C38" s="43"/>
      <c r="D38" s="126"/>
      <c r="E38" s="126"/>
      <c r="F38" s="126"/>
      <c r="G38" s="126"/>
      <c r="H38" s="126"/>
      <c r="I38" s="126"/>
      <c r="J38" s="126"/>
      <c r="K38" s="126"/>
      <c r="L38" s="126"/>
      <c r="M38" s="126"/>
      <c r="N38" s="126"/>
      <c r="O38" s="126"/>
      <c r="P38" s="59">
        <f>SUM(D38:O38)</f>
        <v>0</v>
      </c>
      <c r="Q38" s="47"/>
    </row>
    <row r="39" spans="1:17" ht="13.5">
      <c r="A39" s="91" t="s">
        <v>84</v>
      </c>
      <c r="B39" s="140" t="s">
        <v>125</v>
      </c>
      <c r="C39" s="43"/>
      <c r="D39" s="126"/>
      <c r="E39" s="126"/>
      <c r="F39" s="126"/>
      <c r="G39" s="126"/>
      <c r="H39" s="126"/>
      <c r="I39" s="126"/>
      <c r="J39" s="126"/>
      <c r="K39" s="126"/>
      <c r="L39" s="126"/>
      <c r="M39" s="126"/>
      <c r="N39" s="126"/>
      <c r="O39" s="126"/>
      <c r="P39" s="59">
        <f>SUM(D39:O39)</f>
        <v>0</v>
      </c>
      <c r="Q39" s="47"/>
    </row>
    <row r="40" spans="1:17" ht="13.5">
      <c r="A40" s="91" t="s">
        <v>84</v>
      </c>
      <c r="B40" s="140" t="s">
        <v>126</v>
      </c>
      <c r="C40" s="43"/>
      <c r="D40" s="126"/>
      <c r="E40" s="126"/>
      <c r="F40" s="126"/>
      <c r="G40" s="126"/>
      <c r="H40" s="126"/>
      <c r="I40" s="126"/>
      <c r="J40" s="126"/>
      <c r="K40" s="126"/>
      <c r="L40" s="126"/>
      <c r="M40" s="126"/>
      <c r="N40" s="126"/>
      <c r="O40" s="126"/>
      <c r="P40" s="59">
        <f>SUM(D40:O40)</f>
        <v>0</v>
      </c>
      <c r="Q40" s="47"/>
    </row>
    <row r="41" spans="1:17" ht="13.5">
      <c r="A41" s="91" t="s">
        <v>84</v>
      </c>
      <c r="B41" s="125" t="s">
        <v>127</v>
      </c>
      <c r="C41" s="43"/>
      <c r="D41" s="126"/>
      <c r="E41" s="126"/>
      <c r="F41" s="126"/>
      <c r="G41" s="126"/>
      <c r="H41" s="126"/>
      <c r="I41" s="126"/>
      <c r="J41" s="126"/>
      <c r="K41" s="126"/>
      <c r="L41" s="126"/>
      <c r="M41" s="126"/>
      <c r="N41" s="126"/>
      <c r="O41" s="126"/>
      <c r="P41" s="59">
        <f>SUM(D41:O41)</f>
        <v>0</v>
      </c>
      <c r="Q41" s="47"/>
    </row>
    <row r="42" spans="1:17" ht="13.5">
      <c r="A42" s="91" t="s">
        <v>84</v>
      </c>
      <c r="B42" s="125" t="s">
        <v>128</v>
      </c>
      <c r="C42" s="43"/>
      <c r="D42" s="126"/>
      <c r="E42" s="126"/>
      <c r="F42" s="126"/>
      <c r="G42" s="126"/>
      <c r="H42" s="126"/>
      <c r="I42" s="126"/>
      <c r="J42" s="126"/>
      <c r="K42" s="126"/>
      <c r="L42" s="126"/>
      <c r="M42" s="126"/>
      <c r="N42" s="126"/>
      <c r="O42" s="126"/>
      <c r="P42" s="59">
        <f>SUM(D42:O42)</f>
        <v>0</v>
      </c>
      <c r="Q42" s="47"/>
    </row>
    <row r="43" spans="1:17" ht="15" thickBot="1">
      <c r="A43" s="91" t="s">
        <v>84</v>
      </c>
      <c r="B43" s="147" t="s">
        <v>129</v>
      </c>
      <c r="C43" s="43"/>
      <c r="D43" s="64">
        <f>ROUND(SUM(D38:D42),0)</f>
        <v>0</v>
      </c>
      <c r="E43" s="64">
        <f>ROUND(SUM(E38:E42),0)</f>
        <v>0</v>
      </c>
      <c r="F43" s="64">
        <f>ROUND(SUM(F38:F42),0)</f>
        <v>0</v>
      </c>
      <c r="G43" s="64">
        <f>ROUND(SUM(G38:G42),0)</f>
        <v>0</v>
      </c>
      <c r="H43" s="64">
        <f>ROUND(SUM(H38:H42),0)</f>
        <v>0</v>
      </c>
      <c r="I43" s="64">
        <f aca="true" t="shared" si="5" ref="I43:O43">ROUND(SUM(I38:I42),0)</f>
        <v>0</v>
      </c>
      <c r="J43" s="64">
        <f t="shared" si="5"/>
        <v>0</v>
      </c>
      <c r="K43" s="64">
        <f t="shared" si="5"/>
        <v>0</v>
      </c>
      <c r="L43" s="64">
        <f t="shared" si="5"/>
        <v>0</v>
      </c>
      <c r="M43" s="64">
        <f t="shared" si="5"/>
        <v>0</v>
      </c>
      <c r="N43" s="64">
        <f t="shared" si="5"/>
        <v>0</v>
      </c>
      <c r="O43" s="64">
        <f t="shared" si="5"/>
        <v>0</v>
      </c>
      <c r="P43" s="65">
        <f>ROUND(SUM(P38:P42),0)</f>
        <v>0</v>
      </c>
      <c r="Q43" s="43"/>
    </row>
    <row r="44" spans="1:17" ht="15" customHeight="1" thickTop="1">
      <c r="A44" s="91" t="s">
        <v>84</v>
      </c>
      <c r="B44" s="107" t="s">
        <v>144</v>
      </c>
      <c r="C44" s="43"/>
      <c r="D44" s="43"/>
      <c r="E44" s="43"/>
      <c r="F44" s="43"/>
      <c r="G44" s="43"/>
      <c r="H44" s="43"/>
      <c r="I44" s="43"/>
      <c r="J44" s="43"/>
      <c r="K44" s="43"/>
      <c r="L44" s="43"/>
      <c r="M44" s="43"/>
      <c r="N44" s="43"/>
      <c r="O44" s="43"/>
      <c r="P44" s="43"/>
      <c r="Q44" s="43"/>
    </row>
    <row r="45" spans="1:17" ht="15" customHeight="1">
      <c r="A45" s="246"/>
      <c r="B45" s="246"/>
      <c r="C45" s="246"/>
      <c r="D45" s="246"/>
      <c r="E45" s="246"/>
      <c r="F45" s="246"/>
      <c r="G45" s="246"/>
      <c r="H45" s="246"/>
      <c r="I45" s="246"/>
      <c r="J45" s="246"/>
      <c r="K45" s="246"/>
      <c r="L45" s="246"/>
      <c r="M45" s="246"/>
      <c r="N45" s="246"/>
      <c r="O45" s="246"/>
      <c r="P45" s="246"/>
      <c r="Q45" s="143"/>
    </row>
    <row r="46" spans="1:17" ht="15" customHeight="1">
      <c r="A46" s="246"/>
      <c r="B46" s="246"/>
      <c r="C46" s="246"/>
      <c r="D46" s="246"/>
      <c r="E46" s="246"/>
      <c r="F46" s="246"/>
      <c r="G46" s="246"/>
      <c r="H46" s="246"/>
      <c r="I46" s="246"/>
      <c r="J46" s="246"/>
      <c r="K46" s="246"/>
      <c r="L46" s="246"/>
      <c r="M46" s="246"/>
      <c r="N46" s="246"/>
      <c r="O46" s="246"/>
      <c r="P46" s="246"/>
      <c r="Q46" s="143"/>
    </row>
    <row r="47" spans="1:16" ht="15" customHeight="1">
      <c r="A47" s="130" t="s">
        <v>23</v>
      </c>
      <c r="C47" s="121"/>
      <c r="D47" s="121"/>
      <c r="E47" s="121"/>
      <c r="F47" s="121"/>
      <c r="G47" s="121"/>
      <c r="H47" s="121"/>
      <c r="I47" s="121"/>
      <c r="J47" s="121"/>
      <c r="K47" s="121"/>
      <c r="L47" s="121"/>
      <c r="M47" s="121"/>
      <c r="N47" s="121"/>
      <c r="O47" s="121"/>
      <c r="P47" s="121"/>
    </row>
    <row r="48" spans="1:16" ht="15" customHeight="1">
      <c r="A48" s="144" t="s">
        <v>55</v>
      </c>
      <c r="C48" s="121"/>
      <c r="D48" s="145">
        <f>+'Part 3'!D23</f>
        <v>0</v>
      </c>
      <c r="E48" s="145">
        <f>+'Part 3'!E23</f>
        <v>0</v>
      </c>
      <c r="F48" s="145">
        <f>+'Part 3'!F23</f>
        <v>0</v>
      </c>
      <c r="G48" s="145">
        <f>+'Part 3'!G23</f>
        <v>0</v>
      </c>
      <c r="H48" s="145">
        <f>+'Part 3'!H23</f>
        <v>0</v>
      </c>
      <c r="I48" s="145">
        <f>+'Part 3'!I23</f>
        <v>0</v>
      </c>
      <c r="J48" s="145">
        <f>+'Part 3'!J23</f>
        <v>0</v>
      </c>
      <c r="K48" s="145">
        <f>+'Part 3'!K23</f>
        <v>0</v>
      </c>
      <c r="L48" s="145">
        <f>+'Part 3'!L23</f>
        <v>0</v>
      </c>
      <c r="M48" s="145">
        <f>+'Part 3'!M23</f>
        <v>0</v>
      </c>
      <c r="N48" s="145">
        <f>+'Part 3'!N23</f>
        <v>0</v>
      </c>
      <c r="O48" s="145">
        <f>+'Part 3'!O23</f>
        <v>0</v>
      </c>
      <c r="P48" s="145">
        <f>SUM(D48:O48)</f>
        <v>0</v>
      </c>
    </row>
    <row r="49" spans="1:16" ht="15" customHeight="1">
      <c r="A49" s="144" t="s">
        <v>56</v>
      </c>
      <c r="C49" s="121"/>
      <c r="D49" s="145">
        <f>+'Part 3'!D24</f>
        <v>0</v>
      </c>
      <c r="E49" s="145">
        <f>+'Part 3'!E24</f>
        <v>0</v>
      </c>
      <c r="F49" s="145">
        <f>+'Part 3'!F24</f>
        <v>0</v>
      </c>
      <c r="G49" s="145">
        <f>+'Part 3'!G24</f>
        <v>0</v>
      </c>
      <c r="H49" s="145">
        <f>+'Part 3'!H24</f>
        <v>0</v>
      </c>
      <c r="I49" s="145">
        <f>+'Part 3'!I24</f>
        <v>0</v>
      </c>
      <c r="J49" s="145">
        <f>+'Part 3'!J24</f>
        <v>0</v>
      </c>
      <c r="K49" s="145">
        <f>+'Part 3'!K24</f>
        <v>0</v>
      </c>
      <c r="L49" s="145">
        <f>+'Part 3'!L24</f>
        <v>0</v>
      </c>
      <c r="M49" s="145">
        <f>+'Part 3'!M24</f>
        <v>0</v>
      </c>
      <c r="N49" s="145">
        <f>+'Part 3'!N24</f>
        <v>0</v>
      </c>
      <c r="O49" s="145">
        <f>+'Part 3'!O24</f>
        <v>0</v>
      </c>
      <c r="P49" s="145">
        <f>SUM(D49:O49)</f>
        <v>0</v>
      </c>
    </row>
    <row r="50" spans="1:16" ht="15" customHeight="1">
      <c r="A50" s="144" t="s">
        <v>57</v>
      </c>
      <c r="C50" s="121"/>
      <c r="D50" s="145">
        <f>+'Part 3'!D25</f>
        <v>0</v>
      </c>
      <c r="E50" s="145">
        <f>+'Part 3'!E25</f>
        <v>0</v>
      </c>
      <c r="F50" s="145">
        <f>+'Part 3'!F25</f>
        <v>0</v>
      </c>
      <c r="G50" s="145">
        <f>+'Part 3'!G25</f>
        <v>0</v>
      </c>
      <c r="H50" s="145">
        <f>+'Part 3'!H25</f>
        <v>0</v>
      </c>
      <c r="I50" s="145">
        <f>+'Part 3'!I25</f>
        <v>0</v>
      </c>
      <c r="J50" s="145">
        <f>+'Part 3'!J25</f>
        <v>0</v>
      </c>
      <c r="K50" s="145">
        <f>+'Part 3'!K25</f>
        <v>0</v>
      </c>
      <c r="L50" s="145">
        <f>+'Part 3'!L25</f>
        <v>0</v>
      </c>
      <c r="M50" s="145">
        <f>+'Part 3'!M25</f>
        <v>0</v>
      </c>
      <c r="N50" s="145">
        <f>+'Part 3'!N25</f>
        <v>0</v>
      </c>
      <c r="O50" s="145">
        <f>+'Part 3'!O25</f>
        <v>0</v>
      </c>
      <c r="P50" s="145">
        <f>SUM(D50:O50)</f>
        <v>0</v>
      </c>
    </row>
    <row r="51" spans="1:16" ht="15" customHeight="1">
      <c r="A51" s="146" t="s">
        <v>64</v>
      </c>
      <c r="C51" s="121"/>
      <c r="D51" s="145">
        <f>+'Part 3'!D26</f>
        <v>0</v>
      </c>
      <c r="E51" s="145">
        <f>+'Part 3'!E26</f>
        <v>0</v>
      </c>
      <c r="F51" s="145">
        <f>+'Part 3'!F26</f>
        <v>0</v>
      </c>
      <c r="G51" s="145">
        <f>+'Part 3'!G26</f>
        <v>0</v>
      </c>
      <c r="H51" s="145">
        <f>+'Part 3'!H26</f>
        <v>0</v>
      </c>
      <c r="I51" s="145">
        <f>+'Part 3'!I26</f>
        <v>0</v>
      </c>
      <c r="J51" s="145">
        <f>+'Part 3'!J26</f>
        <v>0</v>
      </c>
      <c r="K51" s="145">
        <f>+'Part 3'!K26</f>
        <v>0</v>
      </c>
      <c r="L51" s="145">
        <f>+'Part 3'!L26</f>
        <v>0</v>
      </c>
      <c r="M51" s="145">
        <f>+'Part 3'!M26</f>
        <v>0</v>
      </c>
      <c r="N51" s="145">
        <f>+'Part 3'!N26</f>
        <v>0</v>
      </c>
      <c r="O51" s="145">
        <f>+'Part 3'!O26</f>
        <v>0</v>
      </c>
      <c r="P51" s="145">
        <f>SUM(D51:O51)</f>
        <v>0</v>
      </c>
    </row>
    <row r="52" spans="1:16" ht="15" customHeight="1">
      <c r="A52" s="146" t="s">
        <v>65</v>
      </c>
      <c r="C52" s="121"/>
      <c r="D52" s="145">
        <f>+'Part 3'!D27</f>
        <v>0</v>
      </c>
      <c r="E52" s="145">
        <f>+'Part 3'!E27</f>
        <v>0</v>
      </c>
      <c r="F52" s="145">
        <f>+'Part 3'!F27</f>
        <v>0</v>
      </c>
      <c r="G52" s="145">
        <f>+'Part 3'!G27</f>
        <v>0</v>
      </c>
      <c r="H52" s="145">
        <f>+'Part 3'!H27</f>
        <v>0</v>
      </c>
      <c r="I52" s="145">
        <f>+'Part 3'!I27</f>
        <v>0</v>
      </c>
      <c r="J52" s="145">
        <f>+'Part 3'!J27</f>
        <v>0</v>
      </c>
      <c r="K52" s="145">
        <f>+'Part 3'!K27</f>
        <v>0</v>
      </c>
      <c r="L52" s="145">
        <f>+'Part 3'!L27</f>
        <v>0</v>
      </c>
      <c r="M52" s="145">
        <f>+'Part 3'!M27</f>
        <v>0</v>
      </c>
      <c r="N52" s="145">
        <f>+'Part 3'!N27</f>
        <v>0</v>
      </c>
      <c r="O52" s="145">
        <f>+'Part 3'!O27</f>
        <v>0</v>
      </c>
      <c r="P52" s="145">
        <f>SUM(D52:O52)</f>
        <v>0</v>
      </c>
    </row>
    <row r="53" spans="1:16" ht="15" customHeight="1" thickBot="1">
      <c r="A53" s="48" t="s">
        <v>24</v>
      </c>
      <c r="C53" s="121"/>
      <c r="D53" s="64">
        <f>SUM(D48:D52)</f>
        <v>0</v>
      </c>
      <c r="E53" s="64">
        <f aca="true" t="shared" si="6" ref="E53:P53">SUM(E48:E52)</f>
        <v>0</v>
      </c>
      <c r="F53" s="64">
        <f t="shared" si="6"/>
        <v>0</v>
      </c>
      <c r="G53" s="64">
        <f t="shared" si="6"/>
        <v>0</v>
      </c>
      <c r="H53" s="64">
        <f t="shared" si="6"/>
        <v>0</v>
      </c>
      <c r="I53" s="64">
        <f t="shared" si="6"/>
        <v>0</v>
      </c>
      <c r="J53" s="64">
        <f t="shared" si="6"/>
        <v>0</v>
      </c>
      <c r="K53" s="64">
        <f t="shared" si="6"/>
        <v>0</v>
      </c>
      <c r="L53" s="64">
        <f t="shared" si="6"/>
        <v>0</v>
      </c>
      <c r="M53" s="64">
        <f t="shared" si="6"/>
        <v>0</v>
      </c>
      <c r="N53" s="64">
        <f t="shared" si="6"/>
        <v>0</v>
      </c>
      <c r="O53" s="64">
        <f t="shared" si="6"/>
        <v>0</v>
      </c>
      <c r="P53" s="65">
        <f t="shared" si="6"/>
        <v>0</v>
      </c>
    </row>
    <row r="54" ht="15" customHeight="1" thickTop="1">
      <c r="A54" s="18" t="s">
        <v>94</v>
      </c>
    </row>
  </sheetData>
  <sheetProtection password="E2ED" sheet="1" objects="1" scenarios="1" formatColumns="0" formatRows="0"/>
  <mergeCells count="4">
    <mergeCell ref="A1:B1"/>
    <mergeCell ref="C1:P1"/>
    <mergeCell ref="A45:P45"/>
    <mergeCell ref="A46:P46"/>
  </mergeCells>
  <dataValidations count="1">
    <dataValidation type="decimal" allowBlank="1" showInputMessage="1" showErrorMessage="1" errorTitle="Non-numeric value entered." error="Only numeric entries are acceptable.  Try again." sqref="D9:O13 D16:O20 D23:O27 D38:O42 D32:O32 D35:O35">
      <formula1>-9999999999999990</formula1>
      <formula2>9999999999999990</formula2>
    </dataValidation>
  </dataValidations>
  <printOptions/>
  <pageMargins left="0.5" right="0.5" top="0.5" bottom="0.5" header="0.5" footer="0.5"/>
  <pageSetup cellComments="asDisplayed" fitToHeight="1" fitToWidth="1" horizontalDpi="600" verticalDpi="600" orientation="landscape" scale="43" r:id="rId1"/>
  <headerFooter alignWithMargins="0">
    <oddFooter>&amp;L&amp;A&amp;CDental Expense by Expense Class&amp;R&amp;D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31"/>
  <sheetViews>
    <sheetView zoomScalePageLayoutView="0" workbookViewId="0" topLeftCell="A1">
      <selection activeCell="C16" sqref="C16"/>
    </sheetView>
  </sheetViews>
  <sheetFormatPr defaultColWidth="0" defaultRowHeight="12.75" zeroHeight="1"/>
  <cols>
    <col min="1" max="1" width="24.83203125" style="18" customWidth="1"/>
    <col min="2" max="2" width="40.83203125" style="18" customWidth="1"/>
    <col min="3" max="3" width="25.83203125" style="18" customWidth="1"/>
    <col min="4" max="16" width="17.83203125" style="18" customWidth="1"/>
    <col min="17" max="17" width="2.83203125" style="18" customWidth="1"/>
    <col min="18" max="23" width="12.83203125" style="18" hidden="1" customWidth="1"/>
    <col min="24" max="16384" width="0" style="18" hidden="1" customWidth="1"/>
  </cols>
  <sheetData>
    <row r="1" spans="1:17" ht="30" customHeight="1">
      <c r="A1" s="243" t="s">
        <v>21</v>
      </c>
      <c r="B1" s="243"/>
      <c r="C1" s="244" t="str">
        <f>'Part 1'!C1:P1</f>
        <v>Note: Except where stated otherwise, reporting is on an incurred basis (that is, reported in the period corresponding to dates of service, rather than to date paid).  All prior quarters' data must be updated to reflect the most recent revised IBNR estimates.</v>
      </c>
      <c r="D1" s="244"/>
      <c r="E1" s="244"/>
      <c r="F1" s="244"/>
      <c r="G1" s="244"/>
      <c r="H1" s="244"/>
      <c r="I1" s="244"/>
      <c r="J1" s="244"/>
      <c r="K1" s="244"/>
      <c r="L1" s="244"/>
      <c r="M1" s="244"/>
      <c r="N1" s="244"/>
      <c r="O1" s="244"/>
      <c r="P1" s="244"/>
      <c r="Q1" s="92"/>
    </row>
    <row r="2" spans="1:17" ht="14.25">
      <c r="A2" s="86" t="str">
        <f>'Part 1'!A2</f>
        <v>Dental Contractor:  </v>
      </c>
      <c r="B2" s="93">
        <f>+'Part 1'!B2:D2</f>
        <v>0</v>
      </c>
      <c r="C2" s="93"/>
      <c r="D2" s="93"/>
      <c r="E2" s="93"/>
      <c r="F2" s="93"/>
      <c r="G2" s="93"/>
      <c r="H2" s="93"/>
      <c r="I2" s="93"/>
      <c r="J2" s="93"/>
      <c r="K2" s="93"/>
      <c r="L2" s="93"/>
      <c r="M2" s="93"/>
      <c r="N2" s="93"/>
      <c r="O2" s="93"/>
      <c r="P2" s="93"/>
      <c r="Q2" s="89"/>
    </row>
    <row r="3" spans="1:17" ht="14.25">
      <c r="A3" s="75" t="s">
        <v>5</v>
      </c>
      <c r="B3" s="87">
        <f>+'Part 1'!B3</f>
        <v>2022</v>
      </c>
      <c r="C3" s="84" t="s">
        <v>20</v>
      </c>
      <c r="D3" s="94" t="str">
        <f>+'Part 1'!D3</f>
        <v>Medicaid Dental</v>
      </c>
      <c r="F3" s="95"/>
      <c r="G3" s="22"/>
      <c r="H3" s="22"/>
      <c r="I3" s="22"/>
      <c r="J3" s="22"/>
      <c r="K3" s="22"/>
      <c r="L3" s="22"/>
      <c r="M3" s="22"/>
      <c r="N3" s="22"/>
      <c r="O3" s="22"/>
      <c r="P3" s="23"/>
      <c r="Q3" s="89"/>
    </row>
    <row r="4" spans="1:17" ht="14.25">
      <c r="A4" s="75" t="s">
        <v>6</v>
      </c>
      <c r="B4" s="96">
        <f>+'Part 1'!B4</f>
        <v>0</v>
      </c>
      <c r="C4" s="85" t="s">
        <v>35</v>
      </c>
      <c r="D4" s="97" t="str">
        <f>+'Part 1'!D4</f>
        <v>Statewide</v>
      </c>
      <c r="F4" s="25"/>
      <c r="G4" s="26"/>
      <c r="H4" s="26"/>
      <c r="I4" s="26"/>
      <c r="J4" s="26"/>
      <c r="K4" s="26"/>
      <c r="L4" s="26"/>
      <c r="M4" s="26"/>
      <c r="N4" s="26"/>
      <c r="O4" s="26"/>
      <c r="P4" s="26"/>
      <c r="Q4" s="98"/>
    </row>
    <row r="5" spans="1:17" ht="14.25">
      <c r="A5" s="75" t="s">
        <v>7</v>
      </c>
      <c r="B5" s="97">
        <f>+'Part 1'!B5</f>
        <v>0</v>
      </c>
      <c r="C5" s="75" t="s">
        <v>32</v>
      </c>
      <c r="D5" s="96">
        <f>+'Part 1'!D5</f>
        <v>0</v>
      </c>
      <c r="F5" s="26"/>
      <c r="G5" s="26"/>
      <c r="H5" s="26"/>
      <c r="I5" s="26"/>
      <c r="J5" s="26"/>
      <c r="K5" s="26"/>
      <c r="L5" s="26"/>
      <c r="M5" s="26"/>
      <c r="N5" s="26"/>
      <c r="O5" s="26"/>
      <c r="P5" s="26"/>
      <c r="Q5" s="98"/>
    </row>
    <row r="6" spans="1:17" ht="30" customHeight="1">
      <c r="A6" s="86" t="s">
        <v>44</v>
      </c>
      <c r="B6" s="135" t="s">
        <v>58</v>
      </c>
      <c r="C6" s="134"/>
      <c r="D6" s="134"/>
      <c r="E6" s="134"/>
      <c r="F6" s="118"/>
      <c r="G6" s="101"/>
      <c r="H6" s="101"/>
      <c r="I6" s="101"/>
      <c r="J6" s="101"/>
      <c r="K6" s="101"/>
      <c r="L6" s="101"/>
      <c r="M6" s="101"/>
      <c r="N6" s="101"/>
      <c r="O6" s="101"/>
      <c r="P6" s="101"/>
      <c r="Q6" s="119"/>
    </row>
    <row r="7" spans="1:17" ht="30" customHeight="1">
      <c r="A7" s="31" t="s">
        <v>96</v>
      </c>
      <c r="B7" s="90" t="s">
        <v>95</v>
      </c>
      <c r="C7" s="86" t="s">
        <v>0</v>
      </c>
      <c r="D7" s="102" t="str">
        <f>+'Part 1'!D7</f>
        <v>Sep-21</v>
      </c>
      <c r="E7" s="102" t="str">
        <f>+'Part 1'!E7</f>
        <v>Oct-21</v>
      </c>
      <c r="F7" s="102" t="str">
        <f>+'Part 1'!F7</f>
        <v>Nov-21</v>
      </c>
      <c r="G7" s="102" t="str">
        <f>+'Part 1'!G7</f>
        <v>Dec-21</v>
      </c>
      <c r="H7" s="102" t="str">
        <f>+'Part 1'!H7</f>
        <v>Jan-22</v>
      </c>
      <c r="I7" s="102" t="str">
        <f>+'Part 1'!I7</f>
        <v>Feb-22</v>
      </c>
      <c r="J7" s="102" t="str">
        <f>+'Part 1'!J7</f>
        <v>Mar-22</v>
      </c>
      <c r="K7" s="102" t="str">
        <f>+'Part 1'!K7</f>
        <v>Apr-22</v>
      </c>
      <c r="L7" s="102" t="str">
        <f>+'Part 1'!L7</f>
        <v>May-22</v>
      </c>
      <c r="M7" s="102" t="str">
        <f>+'Part 1'!M7</f>
        <v>Jun-22</v>
      </c>
      <c r="N7" s="102" t="str">
        <f>+'Part 1'!N7</f>
        <v>Jul-22</v>
      </c>
      <c r="O7" s="102" t="str">
        <f>+'Part 1'!O7</f>
        <v>Aug-22</v>
      </c>
      <c r="P7" s="88" t="s">
        <v>1</v>
      </c>
      <c r="Q7" s="139"/>
    </row>
    <row r="8" spans="1:17" ht="13.5">
      <c r="A8" s="91" t="s">
        <v>84</v>
      </c>
      <c r="B8" s="149" t="s">
        <v>131</v>
      </c>
      <c r="C8" s="43"/>
      <c r="D8" s="46"/>
      <c r="E8" s="46"/>
      <c r="F8" s="46"/>
      <c r="G8" s="46"/>
      <c r="H8" s="46"/>
      <c r="I8" s="46"/>
      <c r="J8" s="46"/>
      <c r="K8" s="46"/>
      <c r="L8" s="46"/>
      <c r="M8" s="126"/>
      <c r="N8" s="126"/>
      <c r="O8" s="126"/>
      <c r="P8" s="43">
        <f>SUM(D8:O8)</f>
        <v>0</v>
      </c>
      <c r="Q8" s="47"/>
    </row>
    <row r="9" spans="1:17" ht="13.5">
      <c r="A9" s="91" t="s">
        <v>84</v>
      </c>
      <c r="B9" s="149" t="s">
        <v>132</v>
      </c>
      <c r="C9" s="43"/>
      <c r="D9" s="46"/>
      <c r="E9" s="46"/>
      <c r="F9" s="46"/>
      <c r="G9" s="46"/>
      <c r="H9" s="46"/>
      <c r="I9" s="46"/>
      <c r="J9" s="46"/>
      <c r="K9" s="46"/>
      <c r="L9" s="46"/>
      <c r="M9" s="126"/>
      <c r="N9" s="126"/>
      <c r="O9" s="126"/>
      <c r="P9" s="43">
        <f aca="true" t="shared" si="0" ref="P9:P14">SUM(D9:O9)</f>
        <v>0</v>
      </c>
      <c r="Q9" s="47"/>
    </row>
    <row r="10" spans="1:17" ht="13.5">
      <c r="A10" s="91" t="s">
        <v>84</v>
      </c>
      <c r="B10" s="149" t="s">
        <v>133</v>
      </c>
      <c r="C10" s="43"/>
      <c r="D10" s="46"/>
      <c r="E10" s="46"/>
      <c r="F10" s="46"/>
      <c r="G10" s="46"/>
      <c r="H10" s="46"/>
      <c r="I10" s="46"/>
      <c r="J10" s="46"/>
      <c r="K10" s="46"/>
      <c r="L10" s="46"/>
      <c r="M10" s="126"/>
      <c r="N10" s="126"/>
      <c r="O10" s="126"/>
      <c r="P10" s="43">
        <f t="shared" si="0"/>
        <v>0</v>
      </c>
      <c r="Q10" s="47"/>
    </row>
    <row r="11" spans="1:17" ht="13.5">
      <c r="A11" s="91" t="s">
        <v>84</v>
      </c>
      <c r="B11" s="149" t="s">
        <v>134</v>
      </c>
      <c r="C11" s="43"/>
      <c r="D11" s="46"/>
      <c r="E11" s="46"/>
      <c r="F11" s="46"/>
      <c r="G11" s="46"/>
      <c r="H11" s="46"/>
      <c r="I11" s="46"/>
      <c r="J11" s="46"/>
      <c r="K11" s="46"/>
      <c r="L11" s="46"/>
      <c r="M11" s="126"/>
      <c r="N11" s="126"/>
      <c r="O11" s="126"/>
      <c r="P11" s="43">
        <f t="shared" si="0"/>
        <v>0</v>
      </c>
      <c r="Q11" s="47"/>
    </row>
    <row r="12" spans="1:17" ht="13.5">
      <c r="A12" s="91" t="s">
        <v>84</v>
      </c>
      <c r="B12" s="149" t="s">
        <v>135</v>
      </c>
      <c r="C12" s="43"/>
      <c r="D12" s="46"/>
      <c r="E12" s="46"/>
      <c r="F12" s="46"/>
      <c r="G12" s="46"/>
      <c r="H12" s="46"/>
      <c r="I12" s="46"/>
      <c r="J12" s="46"/>
      <c r="K12" s="46"/>
      <c r="L12" s="46"/>
      <c r="M12" s="126"/>
      <c r="N12" s="126"/>
      <c r="O12" s="126"/>
      <c r="P12" s="43">
        <f t="shared" si="0"/>
        <v>0</v>
      </c>
      <c r="Q12" s="47"/>
    </row>
    <row r="13" spans="1:17" ht="13.5">
      <c r="A13" s="91" t="s">
        <v>84</v>
      </c>
      <c r="B13" s="149" t="s">
        <v>136</v>
      </c>
      <c r="C13" s="43"/>
      <c r="D13" s="150"/>
      <c r="E13" s="150"/>
      <c r="F13" s="150"/>
      <c r="G13" s="150"/>
      <c r="H13" s="150"/>
      <c r="I13" s="150"/>
      <c r="J13" s="150"/>
      <c r="K13" s="150"/>
      <c r="L13" s="150"/>
      <c r="M13" s="126"/>
      <c r="N13" s="126"/>
      <c r="O13" s="126"/>
      <c r="P13" s="43">
        <f t="shared" si="0"/>
        <v>0</v>
      </c>
      <c r="Q13" s="47"/>
    </row>
    <row r="14" spans="1:17" ht="13.5">
      <c r="A14" s="91" t="s">
        <v>84</v>
      </c>
      <c r="B14" s="149" t="s">
        <v>137</v>
      </c>
      <c r="C14" s="43"/>
      <c r="D14" s="150"/>
      <c r="E14" s="150"/>
      <c r="F14" s="150"/>
      <c r="G14" s="150"/>
      <c r="H14" s="150"/>
      <c r="I14" s="150"/>
      <c r="J14" s="150"/>
      <c r="K14" s="150"/>
      <c r="L14" s="150"/>
      <c r="M14" s="126"/>
      <c r="N14" s="126"/>
      <c r="O14" s="126"/>
      <c r="P14" s="43">
        <f t="shared" si="0"/>
        <v>0</v>
      </c>
      <c r="Q14" s="47"/>
    </row>
    <row r="15" spans="1:17" ht="13.5">
      <c r="A15" s="91" t="s">
        <v>84</v>
      </c>
      <c r="B15" s="149" t="s">
        <v>138</v>
      </c>
      <c r="C15" s="43"/>
      <c r="D15" s="150"/>
      <c r="E15" s="150"/>
      <c r="F15" s="150"/>
      <c r="G15" s="150"/>
      <c r="H15" s="150"/>
      <c r="I15" s="150"/>
      <c r="J15" s="150"/>
      <c r="K15" s="150"/>
      <c r="L15" s="150"/>
      <c r="M15" s="126"/>
      <c r="N15" s="126"/>
      <c r="O15" s="126"/>
      <c r="P15" s="60">
        <f>SUM(D15:O15)</f>
        <v>0</v>
      </c>
      <c r="Q15" s="47"/>
    </row>
    <row r="16" spans="1:17" s="55" customFormat="1" ht="15" thickBot="1">
      <c r="A16" s="91" t="s">
        <v>84</v>
      </c>
      <c r="B16" s="58" t="s">
        <v>145</v>
      </c>
      <c r="C16" s="43"/>
      <c r="D16" s="64">
        <f>ROUND(SUM(D8:D15),0)</f>
        <v>0</v>
      </c>
      <c r="E16" s="64">
        <f aca="true" t="shared" si="1" ref="E16:O16">ROUND(SUM(E8:E15),0)</f>
        <v>0</v>
      </c>
      <c r="F16" s="64">
        <f t="shared" si="1"/>
        <v>0</v>
      </c>
      <c r="G16" s="64">
        <f t="shared" si="1"/>
        <v>0</v>
      </c>
      <c r="H16" s="64">
        <f t="shared" si="1"/>
        <v>0</v>
      </c>
      <c r="I16" s="64">
        <f t="shared" si="1"/>
        <v>0</v>
      </c>
      <c r="J16" s="64">
        <f t="shared" si="1"/>
        <v>0</v>
      </c>
      <c r="K16" s="64">
        <f t="shared" si="1"/>
        <v>0</v>
      </c>
      <c r="L16" s="64">
        <f t="shared" si="1"/>
        <v>0</v>
      </c>
      <c r="M16" s="64">
        <f t="shared" si="1"/>
        <v>0</v>
      </c>
      <c r="N16" s="64">
        <f>ROUND(SUM(N8:N15),0)</f>
        <v>0</v>
      </c>
      <c r="O16" s="64">
        <f t="shared" si="1"/>
        <v>0</v>
      </c>
      <c r="P16" s="64">
        <f>ROUND(SUM(P8:P15),0)</f>
        <v>0</v>
      </c>
      <c r="Q16" s="43"/>
    </row>
    <row r="17" spans="1:17" ht="15" thickTop="1">
      <c r="A17" s="151" t="s">
        <v>37</v>
      </c>
      <c r="B17" s="52"/>
      <c r="D17" s="152"/>
      <c r="E17" s="152"/>
      <c r="F17" s="152"/>
      <c r="G17" s="152"/>
      <c r="H17" s="152"/>
      <c r="I17" s="152"/>
      <c r="J17" s="152"/>
      <c r="K17" s="152"/>
      <c r="L17" s="152"/>
      <c r="M17" s="152"/>
      <c r="N17" s="152"/>
      <c r="O17" s="152"/>
      <c r="P17" s="152"/>
      <c r="Q17" s="43"/>
    </row>
    <row r="18" spans="1:17" s="55" customFormat="1" ht="14.25">
      <c r="A18" s="196" t="s">
        <v>146</v>
      </c>
      <c r="B18" s="52"/>
      <c r="C18" s="151"/>
      <c r="D18" s="151">
        <f>ROUND(SUM('Part 4'!D14+'Part 4'!D21+'Part 4'!D28+'Part 4'!D30+'Part 4'!D33+'Part 4'!D36+'Part 4'!D43),0)+D17</f>
        <v>0</v>
      </c>
      <c r="E18" s="151">
        <f>ROUND(SUM('Part 4'!E14+'Part 4'!E21+'Part 4'!E28+'Part 4'!E30+'Part 4'!E33+'Part 4'!E36+'Part 4'!E43),0)+E17</f>
        <v>0</v>
      </c>
      <c r="F18" s="151">
        <f>ROUND(SUM('Part 4'!F14+'Part 4'!F21+'Part 4'!F28+'Part 4'!F30+'Part 4'!F33+'Part 4'!F36+'Part 4'!F43),0)+F17</f>
        <v>0</v>
      </c>
      <c r="G18" s="151">
        <f>ROUND(SUM('Part 4'!G14+'Part 4'!G21+'Part 4'!G28+'Part 4'!G30+'Part 4'!G33+'Part 4'!G36+'Part 4'!G43),0)+G17</f>
        <v>0</v>
      </c>
      <c r="H18" s="151">
        <f>ROUND(SUM('Part 4'!H14+'Part 4'!H21+'Part 4'!H28+'Part 4'!H30+'Part 4'!H33+'Part 4'!H36+'Part 4'!H43),0)+H17</f>
        <v>0</v>
      </c>
      <c r="I18" s="151">
        <f>ROUND(SUM('Part 4'!I14+'Part 4'!I21+'Part 4'!I28+'Part 4'!I30+'Part 4'!I33+'Part 4'!I36+'Part 4'!I43),0)+I17</f>
        <v>0</v>
      </c>
      <c r="J18" s="151">
        <f>ROUND(SUM('Part 4'!J14+'Part 4'!J21+'Part 4'!J28+'Part 4'!J30+'Part 4'!J33+'Part 4'!J36+'Part 4'!J43),0)+J17</f>
        <v>0</v>
      </c>
      <c r="K18" s="151">
        <f>ROUND(SUM('Part 4'!K14+'Part 4'!K21+'Part 4'!K28+'Part 4'!K30+'Part 4'!K33+'Part 4'!K36+'Part 4'!K43),0)+K17</f>
        <v>0</v>
      </c>
      <c r="L18" s="151">
        <f>ROUND(SUM('Part 4'!L14+'Part 4'!L21+'Part 4'!L28+'Part 4'!L30+'Part 4'!L33+'Part 4'!L36+'Part 4'!L43),0)+L17</f>
        <v>0</v>
      </c>
      <c r="M18" s="151">
        <f>ROUND(SUM('Part 4'!M14+'Part 4'!M21+'Part 4'!M28+'Part 4'!M30+'Part 4'!M33+'Part 4'!M36+'Part 4'!M43),0)+M17</f>
        <v>0</v>
      </c>
      <c r="N18" s="151">
        <f>ROUND(SUM('Part 4'!N14+'Part 4'!N21+'Part 4'!N28+'Part 4'!N30+'Part 4'!N33+'Part 4'!N36+'Part 4'!N43),0)+N17</f>
        <v>0</v>
      </c>
      <c r="O18" s="151">
        <f>ROUND(SUM('Part 4'!O14+'Part 4'!O21+'Part 4'!O28+'Part 4'!O30+'Part 4'!O33+'Part 4'!O36+'Part 4'!O43),0)+O17</f>
        <v>0</v>
      </c>
      <c r="P18" s="151">
        <f>ROUND(SUM('Part 4'!P14+'Part 4'!P21+'Part 4'!P28+'Part 4'!P30+'Part 4'!P33+'Part 4'!P36+'Part 4'!P43),0)+P17</f>
        <v>0</v>
      </c>
      <c r="Q18" s="43"/>
    </row>
    <row r="19" spans="1:17" ht="14.25">
      <c r="A19" s="153" t="s">
        <v>38</v>
      </c>
      <c r="B19" s="48"/>
      <c r="D19" s="154">
        <f aca="true" t="shared" si="2" ref="D19:P19">IF(D16=D18,0,"Not balanced")</f>
        <v>0</v>
      </c>
      <c r="E19" s="154">
        <f t="shared" si="2"/>
        <v>0</v>
      </c>
      <c r="F19" s="154">
        <f t="shared" si="2"/>
        <v>0</v>
      </c>
      <c r="G19" s="154">
        <f t="shared" si="2"/>
        <v>0</v>
      </c>
      <c r="H19" s="154">
        <f t="shared" si="2"/>
        <v>0</v>
      </c>
      <c r="I19" s="154">
        <f aca="true" t="shared" si="3" ref="I19:O19">IF(I16=I18,0,"Not balanced")</f>
        <v>0</v>
      </c>
      <c r="J19" s="154">
        <f t="shared" si="3"/>
        <v>0</v>
      </c>
      <c r="K19" s="154">
        <f t="shared" si="3"/>
        <v>0</v>
      </c>
      <c r="L19" s="154">
        <f t="shared" si="3"/>
        <v>0</v>
      </c>
      <c r="M19" s="154">
        <f t="shared" si="3"/>
        <v>0</v>
      </c>
      <c r="N19" s="154">
        <f t="shared" si="3"/>
        <v>0</v>
      </c>
      <c r="O19" s="154">
        <f t="shared" si="3"/>
        <v>0</v>
      </c>
      <c r="P19" s="154">
        <f t="shared" si="2"/>
        <v>0</v>
      </c>
      <c r="Q19" s="155"/>
    </row>
    <row r="20" spans="1:17" ht="24.75" customHeight="1">
      <c r="A20" s="156" t="s">
        <v>76</v>
      </c>
      <c r="C20" s="153"/>
      <c r="D20" s="154"/>
      <c r="E20" s="154"/>
      <c r="F20" s="154"/>
      <c r="G20" s="154"/>
      <c r="H20" s="154"/>
      <c r="I20" s="154"/>
      <c r="J20" s="154"/>
      <c r="K20" s="154"/>
      <c r="L20" s="154"/>
      <c r="M20" s="154"/>
      <c r="N20" s="154"/>
      <c r="O20" s="154"/>
      <c r="P20" s="154"/>
      <c r="Q20" s="155"/>
    </row>
    <row r="21" spans="1:17" ht="14.25">
      <c r="A21" s="148" t="s">
        <v>84</v>
      </c>
      <c r="B21" s="48" t="s">
        <v>139</v>
      </c>
      <c r="C21" s="153"/>
      <c r="D21" s="126"/>
      <c r="E21" s="126"/>
      <c r="F21" s="126"/>
      <c r="G21" s="126"/>
      <c r="H21" s="126"/>
      <c r="I21" s="126"/>
      <c r="J21" s="126"/>
      <c r="K21" s="126"/>
      <c r="L21" s="126"/>
      <c r="M21" s="126"/>
      <c r="N21" s="126"/>
      <c r="O21" s="126"/>
      <c r="P21" s="157">
        <f>SUM(D21:O21)</f>
        <v>0</v>
      </c>
      <c r="Q21" s="155"/>
    </row>
    <row r="22" spans="1:17" ht="14.25">
      <c r="A22" s="148" t="s">
        <v>84</v>
      </c>
      <c r="B22" s="48" t="s">
        <v>140</v>
      </c>
      <c r="C22" s="153"/>
      <c r="D22" s="247">
        <f>IF(SUM(D8:F10)&gt;0,SUM(D21:F21)/SUM(SUM(D8:F10)+SUM(D13:F13)),)</f>
        <v>0</v>
      </c>
      <c r="E22" s="248"/>
      <c r="F22" s="249"/>
      <c r="G22" s="247">
        <f>IF(SUM(G8:I10)&gt;0,SUM(G21:I21)/SUM(SUM(G8:I10)+SUM(G13:I13)),)</f>
        <v>0</v>
      </c>
      <c r="H22" s="248"/>
      <c r="I22" s="249"/>
      <c r="J22" s="247">
        <f>IF(SUM(J8:L10)&gt;0,SUM(J21:L21)/SUM(SUM(J8:L10)+SUM(J13:L13)),)</f>
        <v>0</v>
      </c>
      <c r="K22" s="248"/>
      <c r="L22" s="249"/>
      <c r="M22" s="247">
        <f>IF(SUM(M8:O10)&gt;0,SUM(M21:O21)/SUM(SUM(M8:O10)+SUM(M13:O13)),)</f>
        <v>0</v>
      </c>
      <c r="N22" s="248"/>
      <c r="O22" s="249"/>
      <c r="P22" s="198">
        <f>IF(SUM(P8:P10)&gt;0,SUM(P21)/SUM(SUM(P8:P10)+SUM(P13)),)</f>
        <v>0</v>
      </c>
      <c r="Q22" s="155"/>
    </row>
    <row r="23" spans="1:17" ht="24.75" customHeight="1">
      <c r="A23" s="156" t="s">
        <v>68</v>
      </c>
      <c r="C23" s="155"/>
      <c r="D23" s="155"/>
      <c r="E23" s="155"/>
      <c r="F23" s="155"/>
      <c r="G23" s="155"/>
      <c r="H23" s="155"/>
      <c r="I23" s="155"/>
      <c r="J23" s="155"/>
      <c r="K23" s="155"/>
      <c r="L23" s="155"/>
      <c r="M23" s="155"/>
      <c r="N23" s="155"/>
      <c r="O23" s="155"/>
      <c r="P23" s="155"/>
      <c r="Q23" s="155"/>
    </row>
    <row r="24" spans="1:17" ht="14.25">
      <c r="A24" s="148" t="s">
        <v>84</v>
      </c>
      <c r="B24" s="48" t="s">
        <v>141</v>
      </c>
      <c r="C24" s="43"/>
      <c r="D24" s="126"/>
      <c r="E24" s="126"/>
      <c r="F24" s="126"/>
      <c r="G24" s="126"/>
      <c r="H24" s="126"/>
      <c r="I24" s="126"/>
      <c r="J24" s="126"/>
      <c r="K24" s="126"/>
      <c r="L24" s="126"/>
      <c r="M24" s="126"/>
      <c r="N24" s="126"/>
      <c r="O24" s="126"/>
      <c r="P24" s="157">
        <f>SUM(D24:O24)</f>
        <v>0</v>
      </c>
      <c r="Q24" s="47"/>
    </row>
    <row r="25" spans="1:17" ht="14.25">
      <c r="A25" s="148" t="s">
        <v>84</v>
      </c>
      <c r="B25" s="48" t="s">
        <v>142</v>
      </c>
      <c r="C25" s="43"/>
      <c r="D25" s="126"/>
      <c r="E25" s="126"/>
      <c r="F25" s="126"/>
      <c r="G25" s="126"/>
      <c r="H25" s="126"/>
      <c r="I25" s="126"/>
      <c r="J25" s="126"/>
      <c r="K25" s="126"/>
      <c r="L25" s="126"/>
      <c r="M25" s="126"/>
      <c r="N25" s="126"/>
      <c r="O25" s="126"/>
      <c r="P25" s="157">
        <f>SUM(D25:O25)</f>
        <v>0</v>
      </c>
      <c r="Q25" s="47"/>
    </row>
    <row r="26" spans="1:17" ht="13.5">
      <c r="A26" s="48" t="s">
        <v>94</v>
      </c>
      <c r="B26" s="48"/>
      <c r="C26" s="33"/>
      <c r="D26" s="33"/>
      <c r="E26" s="33"/>
      <c r="F26" s="33"/>
      <c r="G26" s="33"/>
      <c r="H26" s="33"/>
      <c r="I26" s="33"/>
      <c r="J26" s="33"/>
      <c r="K26" s="33"/>
      <c r="L26" s="33"/>
      <c r="M26" s="33"/>
      <c r="N26" s="33"/>
      <c r="O26" s="33"/>
      <c r="P26" s="33"/>
      <c r="Q26" s="33"/>
    </row>
    <row r="27" spans="4:12" ht="13.5" hidden="1">
      <c r="D27" s="158"/>
      <c r="E27" s="158"/>
      <c r="F27" s="158"/>
      <c r="G27" s="158"/>
      <c r="H27" s="158"/>
      <c r="I27" s="158"/>
      <c r="J27" s="158"/>
      <c r="K27" s="158"/>
      <c r="L27" s="158"/>
    </row>
    <row r="28" spans="4:12" ht="13.5" hidden="1">
      <c r="D28" s="124"/>
      <c r="E28" s="124"/>
      <c r="F28" s="124"/>
      <c r="G28" s="124"/>
      <c r="H28" s="124"/>
      <c r="I28" s="124"/>
      <c r="J28" s="124"/>
      <c r="K28" s="124"/>
      <c r="L28" s="124"/>
    </row>
    <row r="29" spans="4:12" ht="14.25" hidden="1">
      <c r="D29" s="159"/>
      <c r="E29" s="159"/>
      <c r="F29" s="159"/>
      <c r="G29" s="159"/>
      <c r="H29" s="159"/>
      <c r="I29" s="159"/>
      <c r="J29" s="159"/>
      <c r="K29" s="159"/>
      <c r="L29" s="159"/>
    </row>
    <row r="30" spans="4:12" ht="13.5" hidden="1">
      <c r="D30" s="158"/>
      <c r="E30" s="158"/>
      <c r="F30" s="158"/>
      <c r="G30" s="158"/>
      <c r="H30" s="158"/>
      <c r="I30" s="158"/>
      <c r="J30" s="158"/>
      <c r="K30" s="158"/>
      <c r="L30" s="158"/>
    </row>
    <row r="31" spans="4:12" ht="13.5" hidden="1">
      <c r="D31" s="160"/>
      <c r="E31" s="160"/>
      <c r="F31" s="160"/>
      <c r="G31" s="160"/>
      <c r="H31" s="160"/>
      <c r="I31" s="160"/>
      <c r="J31" s="160"/>
      <c r="K31" s="160"/>
      <c r="L31" s="160"/>
    </row>
  </sheetData>
  <sheetProtection password="E2ED" sheet="1" objects="1" scenarios="1" formatColumns="0" formatRows="0"/>
  <mergeCells count="6">
    <mergeCell ref="A1:B1"/>
    <mergeCell ref="C1:P1"/>
    <mergeCell ref="D22:F22"/>
    <mergeCell ref="G22:I22"/>
    <mergeCell ref="J22:L22"/>
    <mergeCell ref="M22:O22"/>
  </mergeCells>
  <dataValidations count="1">
    <dataValidation type="decimal" allowBlank="1" showInputMessage="1" showErrorMessage="1" errorTitle="Non-numeric value entered." error="Only numeric entries are acceptable.  Try again." sqref="D21:O21 D24:O25 D8:O15">
      <formula1>-9999999999999990</formula1>
      <formula2>9999999999999990</formula2>
    </dataValidation>
  </dataValidations>
  <printOptions/>
  <pageMargins left="0.5" right="0.5" top="0.5" bottom="0.5" header="0.5" footer="0.5"/>
  <pageSetup cellComments="asDisplayed" fitToHeight="1" fitToWidth="1" horizontalDpi="600" verticalDpi="600" orientation="landscape" scale="43" r:id="rId1"/>
  <headerFooter alignWithMargins="0">
    <oddFooter>&amp;L&amp;A&amp;CDental Expense by Service Type&amp;R&amp;D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A4">
      <selection activeCell="A1" sqref="A1"/>
    </sheetView>
  </sheetViews>
  <sheetFormatPr defaultColWidth="0" defaultRowHeight="12.75" zeroHeight="1"/>
  <cols>
    <col min="1" max="1" width="4.66015625" style="18" customWidth="1"/>
    <col min="2" max="2" width="20" style="18" customWidth="1"/>
    <col min="3" max="3" width="18.66015625" style="84" customWidth="1"/>
    <col min="4" max="4" width="13.5" style="18" customWidth="1"/>
    <col min="5" max="5" width="12.83203125" style="18" customWidth="1"/>
    <col min="6" max="6" width="4.66015625" style="18" customWidth="1"/>
    <col min="7" max="7" width="7.16015625" style="18" customWidth="1"/>
    <col min="8" max="8" width="17.5" style="18" customWidth="1"/>
    <col min="9" max="9" width="12.83203125" style="18" customWidth="1"/>
    <col min="10" max="10" width="4.66015625" style="18" customWidth="1"/>
    <col min="11" max="11" width="31" style="18" customWidth="1"/>
    <col min="12" max="12" width="2.83203125" style="18" customWidth="1"/>
    <col min="13" max="20" width="12.83203125" style="18" hidden="1" customWidth="1"/>
    <col min="21" max="16384" width="0" style="18" hidden="1" customWidth="1"/>
  </cols>
  <sheetData>
    <row r="1" spans="1:11" ht="14.25">
      <c r="A1" s="161"/>
      <c r="B1" s="162"/>
      <c r="C1" s="163"/>
      <c r="D1" s="164" t="s">
        <v>2</v>
      </c>
      <c r="E1" s="162"/>
      <c r="F1" s="162"/>
      <c r="G1" s="162"/>
      <c r="H1" s="162"/>
      <c r="I1" s="162"/>
      <c r="J1" s="162"/>
      <c r="K1" s="165"/>
    </row>
    <row r="2" spans="1:11" ht="14.25">
      <c r="A2" s="166"/>
      <c r="B2" s="167"/>
      <c r="C2" s="168"/>
      <c r="D2" s="169"/>
      <c r="E2" s="167"/>
      <c r="F2" s="167"/>
      <c r="G2" s="167"/>
      <c r="H2" s="167"/>
      <c r="I2" s="167"/>
      <c r="J2" s="167"/>
      <c r="K2" s="170"/>
    </row>
    <row r="3" spans="1:11" ht="15" thickBot="1">
      <c r="A3" s="171" t="s">
        <v>14</v>
      </c>
      <c r="B3" s="251">
        <f>+'Part 1'!B2</f>
        <v>0</v>
      </c>
      <c r="C3" s="251"/>
      <c r="D3" s="251"/>
      <c r="E3" s="251"/>
      <c r="F3" s="251"/>
      <c r="G3" s="251"/>
      <c r="H3" s="251"/>
      <c r="I3" s="251"/>
      <c r="J3" s="251"/>
      <c r="K3" s="252"/>
    </row>
    <row r="4" spans="1:11" ht="14.25">
      <c r="A4" s="174"/>
      <c r="B4" s="199" t="s">
        <v>78</v>
      </c>
      <c r="C4" s="200"/>
      <c r="D4" s="33"/>
      <c r="E4" s="33"/>
      <c r="F4" s="33"/>
      <c r="G4" s="167"/>
      <c r="H4" s="167"/>
      <c r="I4" s="167"/>
      <c r="J4" s="167"/>
      <c r="K4" s="170"/>
    </row>
    <row r="5" spans="1:11" ht="13.5">
      <c r="A5" s="174"/>
      <c r="B5" s="167"/>
      <c r="C5" s="168"/>
      <c r="D5" s="167"/>
      <c r="E5" s="167"/>
      <c r="F5" s="167"/>
      <c r="G5" s="167"/>
      <c r="H5" s="167"/>
      <c r="I5" s="167"/>
      <c r="J5" s="167"/>
      <c r="K5" s="170"/>
    </row>
    <row r="6" spans="1:11" ht="15" thickBot="1">
      <c r="A6" s="171" t="s">
        <v>15</v>
      </c>
      <c r="B6" s="251" t="s">
        <v>27</v>
      </c>
      <c r="C6" s="251"/>
      <c r="D6" s="251"/>
      <c r="E6" s="251"/>
      <c r="F6" s="251"/>
      <c r="G6" s="251"/>
      <c r="H6" s="251"/>
      <c r="I6" s="251"/>
      <c r="J6" s="251"/>
      <c r="K6" s="252"/>
    </row>
    <row r="7" spans="1:11" ht="14.25">
      <c r="A7" s="174"/>
      <c r="B7" s="175" t="s">
        <v>3</v>
      </c>
      <c r="C7" s="176"/>
      <c r="D7" s="167"/>
      <c r="E7" s="167"/>
      <c r="F7" s="167"/>
      <c r="G7" s="167"/>
      <c r="H7" s="167"/>
      <c r="I7" s="167"/>
      <c r="J7" s="167"/>
      <c r="K7" s="170"/>
    </row>
    <row r="8" spans="1:11" ht="14.25">
      <c r="A8" s="174"/>
      <c r="B8" s="167"/>
      <c r="C8" s="168"/>
      <c r="D8" s="167"/>
      <c r="E8" s="167"/>
      <c r="F8" s="167"/>
      <c r="G8" s="167"/>
      <c r="H8" s="167"/>
      <c r="I8" s="167"/>
      <c r="J8" s="177" t="s">
        <v>13</v>
      </c>
      <c r="K8" s="178" t="str">
        <f>+'Part 1'!D3</f>
        <v>Medicaid Dental</v>
      </c>
    </row>
    <row r="9" spans="1:11" ht="15" thickBot="1">
      <c r="A9" s="171" t="s">
        <v>16</v>
      </c>
      <c r="B9" s="253">
        <f>+'Part 1'!B4</f>
        <v>0</v>
      </c>
      <c r="C9" s="253"/>
      <c r="D9" s="167"/>
      <c r="E9" s="167"/>
      <c r="F9" s="177" t="s">
        <v>12</v>
      </c>
      <c r="G9" s="172">
        <f>+'Part 1'!B3</f>
        <v>2022</v>
      </c>
      <c r="H9" s="201">
        <f>+'Part 1'!B5</f>
        <v>0</v>
      </c>
      <c r="I9" s="167"/>
      <c r="J9" s="177" t="s">
        <v>28</v>
      </c>
      <c r="K9" s="173" t="str">
        <f>+'Part 1'!D4</f>
        <v>Statewide</v>
      </c>
    </row>
    <row r="10" spans="1:11" ht="14.25">
      <c r="A10" s="166"/>
      <c r="B10" s="175" t="s">
        <v>4</v>
      </c>
      <c r="C10" s="176"/>
      <c r="D10" s="167"/>
      <c r="E10" s="167"/>
      <c r="F10" s="176"/>
      <c r="G10" s="179" t="s">
        <v>45</v>
      </c>
      <c r="H10" s="202" t="s">
        <v>79</v>
      </c>
      <c r="I10" s="167"/>
      <c r="J10" s="167"/>
      <c r="K10" s="180" t="s">
        <v>36</v>
      </c>
    </row>
    <row r="11" spans="1:11" ht="13.5">
      <c r="A11" s="166"/>
      <c r="B11" s="167"/>
      <c r="C11" s="168"/>
      <c r="D11" s="167"/>
      <c r="E11" s="167"/>
      <c r="F11" s="167"/>
      <c r="G11" s="167"/>
      <c r="H11" s="167"/>
      <c r="I11" s="167"/>
      <c r="J11" s="167"/>
      <c r="K11" s="170"/>
    </row>
    <row r="12" spans="1:12" ht="44.25" customHeight="1">
      <c r="A12" s="166"/>
      <c r="B12" s="257" t="s">
        <v>143</v>
      </c>
      <c r="C12" s="257"/>
      <c r="D12" s="257"/>
      <c r="E12" s="257"/>
      <c r="F12" s="257"/>
      <c r="G12" s="257"/>
      <c r="H12" s="257"/>
      <c r="I12" s="257"/>
      <c r="J12" s="257"/>
      <c r="K12" s="258"/>
      <c r="L12" s="181"/>
    </row>
    <row r="13" spans="1:11" ht="116.25" customHeight="1">
      <c r="A13" s="166"/>
      <c r="B13" s="257" t="s">
        <v>70</v>
      </c>
      <c r="C13" s="257"/>
      <c r="D13" s="257"/>
      <c r="E13" s="257"/>
      <c r="F13" s="257"/>
      <c r="G13" s="257"/>
      <c r="H13" s="257"/>
      <c r="I13" s="257"/>
      <c r="J13" s="257"/>
      <c r="K13" s="258"/>
    </row>
    <row r="14" spans="1:11" ht="9.75" customHeight="1">
      <c r="A14" s="166"/>
      <c r="B14" s="167"/>
      <c r="C14" s="168"/>
      <c r="D14" s="167"/>
      <c r="E14" s="167"/>
      <c r="F14" s="167"/>
      <c r="G14" s="167"/>
      <c r="H14" s="167"/>
      <c r="I14" s="167"/>
      <c r="J14" s="167"/>
      <c r="K14" s="170"/>
    </row>
    <row r="15" spans="1:11" ht="13.5">
      <c r="A15" s="166"/>
      <c r="B15" s="182"/>
      <c r="C15" s="183"/>
      <c r="D15" s="182"/>
      <c r="E15" s="182"/>
      <c r="F15" s="182"/>
      <c r="G15" s="182"/>
      <c r="H15" s="182"/>
      <c r="I15" s="182"/>
      <c r="J15" s="182"/>
      <c r="K15" s="184"/>
    </row>
    <row r="16" spans="1:11" ht="14.25" thickBot="1">
      <c r="A16" s="171" t="s">
        <v>17</v>
      </c>
      <c r="B16" s="256"/>
      <c r="C16" s="256"/>
      <c r="D16" s="256"/>
      <c r="E16" s="256"/>
      <c r="F16" s="256"/>
      <c r="G16" s="256"/>
      <c r="H16" s="256"/>
      <c r="I16" s="256"/>
      <c r="J16" s="256"/>
      <c r="K16" s="259"/>
    </row>
    <row r="17" spans="1:11" ht="14.25">
      <c r="A17" s="174"/>
      <c r="B17" s="185" t="s">
        <v>9</v>
      </c>
      <c r="C17" s="176"/>
      <c r="D17" s="182"/>
      <c r="E17" s="182"/>
      <c r="F17" s="182"/>
      <c r="G17" s="182"/>
      <c r="H17" s="182"/>
      <c r="I17" s="182"/>
      <c r="J17" s="182"/>
      <c r="K17" s="184"/>
    </row>
    <row r="18" spans="1:11" ht="14.25">
      <c r="A18" s="174"/>
      <c r="B18" s="186"/>
      <c r="C18" s="183"/>
      <c r="D18" s="182"/>
      <c r="E18" s="182"/>
      <c r="F18" s="182"/>
      <c r="G18" s="182"/>
      <c r="H18" s="182"/>
      <c r="I18" s="182"/>
      <c r="J18" s="182"/>
      <c r="K18" s="184"/>
    </row>
    <row r="19" spans="1:11" ht="14.25" thickBot="1">
      <c r="A19" s="171" t="s">
        <v>18</v>
      </c>
      <c r="B19" s="187">
        <f>+B3</f>
        <v>0</v>
      </c>
      <c r="C19" s="187"/>
      <c r="D19" s="187"/>
      <c r="E19" s="187"/>
      <c r="F19" s="187"/>
      <c r="G19" s="187"/>
      <c r="H19" s="187"/>
      <c r="I19" s="188"/>
      <c r="J19" s="188"/>
      <c r="K19" s="189"/>
    </row>
    <row r="20" spans="1:11" ht="14.25">
      <c r="A20" s="174"/>
      <c r="B20" s="190" t="s">
        <v>10</v>
      </c>
      <c r="C20" s="176"/>
      <c r="D20" s="182"/>
      <c r="E20" s="182"/>
      <c r="F20" s="182"/>
      <c r="G20" s="182"/>
      <c r="H20" s="182"/>
      <c r="I20" s="182"/>
      <c r="J20" s="182"/>
      <c r="K20" s="184"/>
    </row>
    <row r="21" spans="1:11" ht="13.5">
      <c r="A21" s="174"/>
      <c r="B21" s="182"/>
      <c r="C21" s="183"/>
      <c r="D21" s="182"/>
      <c r="E21" s="182"/>
      <c r="F21" s="182"/>
      <c r="G21" s="182"/>
      <c r="H21" s="182"/>
      <c r="I21" s="182"/>
      <c r="J21" s="182"/>
      <c r="K21" s="184"/>
    </row>
    <row r="22" spans="1:11" ht="13.5">
      <c r="A22" s="174"/>
      <c r="B22" s="182"/>
      <c r="C22" s="183"/>
      <c r="D22" s="182"/>
      <c r="E22" s="182"/>
      <c r="F22" s="182"/>
      <c r="G22" s="182"/>
      <c r="H22" s="182"/>
      <c r="I22" s="182"/>
      <c r="J22" s="182"/>
      <c r="K22" s="184"/>
    </row>
    <row r="23" spans="1:11" ht="14.25" thickBot="1">
      <c r="A23" s="171" t="s">
        <v>29</v>
      </c>
      <c r="B23" s="256"/>
      <c r="C23" s="256"/>
      <c r="D23" s="256"/>
      <c r="E23" s="256"/>
      <c r="F23" s="256"/>
      <c r="G23" s="256"/>
      <c r="H23" s="191" t="s">
        <v>30</v>
      </c>
      <c r="I23" s="254"/>
      <c r="J23" s="254"/>
      <c r="K23" s="255"/>
    </row>
    <row r="24" spans="1:11" ht="14.25">
      <c r="A24" s="166"/>
      <c r="B24" s="190" t="s">
        <v>19</v>
      </c>
      <c r="C24" s="176"/>
      <c r="D24" s="182"/>
      <c r="E24" s="182"/>
      <c r="F24" s="182"/>
      <c r="G24" s="182"/>
      <c r="H24" s="182"/>
      <c r="I24" s="185" t="s">
        <v>11</v>
      </c>
      <c r="J24" s="182"/>
      <c r="K24" s="184"/>
    </row>
    <row r="25" spans="1:11" ht="13.5">
      <c r="A25" s="192"/>
      <c r="B25" s="193"/>
      <c r="C25" s="194"/>
      <c r="D25" s="193"/>
      <c r="E25" s="193"/>
      <c r="F25" s="193"/>
      <c r="G25" s="193"/>
      <c r="H25" s="193"/>
      <c r="I25" s="193"/>
      <c r="J25" s="193"/>
      <c r="K25" s="195"/>
    </row>
    <row r="26" spans="1:2" ht="13.5">
      <c r="A26" s="250" t="s">
        <v>94</v>
      </c>
      <c r="B26" s="250"/>
    </row>
    <row r="33" spans="4:10" ht="13.5" hidden="1">
      <c r="D33" s="55"/>
      <c r="E33" s="55"/>
      <c r="F33" s="55"/>
      <c r="G33" s="55"/>
      <c r="H33" s="55"/>
      <c r="I33" s="55"/>
      <c r="J33" s="55"/>
    </row>
    <row r="34" spans="4:10" ht="13.5" hidden="1">
      <c r="D34" s="55"/>
      <c r="E34" s="55"/>
      <c r="F34" s="55"/>
      <c r="G34" s="55"/>
      <c r="H34" s="55"/>
      <c r="I34" s="55"/>
      <c r="J34" s="55"/>
    </row>
  </sheetData>
  <sheetProtection password="E2ED" sheet="1" formatColumns="0" formatRows="0" insertColumns="0" insertRows="0"/>
  <mergeCells count="9">
    <mergeCell ref="A26:B26"/>
    <mergeCell ref="B3:K3"/>
    <mergeCell ref="B6:K6"/>
    <mergeCell ref="B9:C9"/>
    <mergeCell ref="I23:K23"/>
    <mergeCell ref="B23:G23"/>
    <mergeCell ref="B12:K12"/>
    <mergeCell ref="B13:K13"/>
    <mergeCell ref="B16:K16"/>
  </mergeCells>
  <printOptions/>
  <pageMargins left="0.5" right="0.5" top="1" bottom="0.5" header="0.5" footer="0.5"/>
  <pageSetup cellComments="asDisplayed" fitToHeight="1" fitToWidth="1" horizontalDpi="600" verticalDpi="600" orientation="landscape" scale="94" r:id="rId1"/>
  <headerFooter alignWithMargins="0">
    <oddFooter>&amp;LData Certification Form&amp;C&amp;F&amp;R&amp;D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Health &amp; Human Services Commission (HHSC)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MEDICAID DENTAL FINANCIAL STATISTICAL REPORT (FSR) TEMPLATE</dc:title>
  <dc:subject/>
  <dc:creator>HHSC</dc:creator>
  <cp:keywords/>
  <dc:description/>
  <cp:lastModifiedBy>Dennis,Julie (HHSC)</cp:lastModifiedBy>
  <cp:lastPrinted>2018-10-22T14:22:07Z</cp:lastPrinted>
  <dcterms:created xsi:type="dcterms:W3CDTF">2011-06-16T19:21:33Z</dcterms:created>
  <dcterms:modified xsi:type="dcterms:W3CDTF">2022-11-18T22:31:06Z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lder">
    <vt:lpwstr>UMCM Priority</vt:lpwstr>
  </property>
  <property fmtid="{D5CDD505-2E9C-101B-9397-08002B2CF9AE}" pid="3" name="_ip_UnifiedCompliancePolicyUIAction">
    <vt:lpwstr/>
  </property>
  <property fmtid="{D5CDD505-2E9C-101B-9397-08002B2CF9AE}" pid="4" name="Notes0">
    <vt:lpwstr/>
  </property>
  <property fmtid="{D5CDD505-2E9C-101B-9397-08002B2CF9AE}" pid="5" name="Originator">
    <vt:lpwstr>MCS</vt:lpwstr>
  </property>
  <property fmtid="{D5CDD505-2E9C-101B-9397-08002B2CF9AE}" pid="6" name="Status">
    <vt:lpwstr>Hold</vt:lpwstr>
  </property>
  <property fmtid="{D5CDD505-2E9C-101B-9397-08002B2CF9AE}" pid="7" name="Category">
    <vt:lpwstr>Amendment</vt:lpwstr>
  </property>
  <property fmtid="{D5CDD505-2E9C-101B-9397-08002B2CF9AE}" pid="8" name="_ip_UnifiedCompliancePolicyProperties">
    <vt:lpwstr/>
  </property>
  <property fmtid="{D5CDD505-2E9C-101B-9397-08002B2CF9AE}" pid="9" name="Subcategory">
    <vt:lpwstr>Drafts</vt:lpwstr>
  </property>
  <property fmtid="{D5CDD505-2E9C-101B-9397-08002B2CF9AE}" pid="10" name="External Use">
    <vt:lpwstr>0</vt:lpwstr>
  </property>
  <property fmtid="{D5CDD505-2E9C-101B-9397-08002B2CF9AE}" pid="11" name="Date">
    <vt:lpwstr>2018-12-05T09:39:26Z</vt:lpwstr>
  </property>
  <property fmtid="{D5CDD505-2E9C-101B-9397-08002B2CF9AE}" pid="12" name="URL">
    <vt:lpwstr>, </vt:lpwstr>
  </property>
  <property fmtid="{D5CDD505-2E9C-101B-9397-08002B2CF9AE}" pid="13" name="Archive">
    <vt:lpwstr>0</vt:lpwstr>
  </property>
</Properties>
</file>